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120" windowWidth="15195" windowHeight="11640"/>
  </bookViews>
  <sheets>
    <sheet name="Лист1" sheetId="1" r:id="rId1"/>
  </sheets>
  <definedNames>
    <definedName name="_xlnm.Print_Titles" localSheetId="0">Лист1!$15:$19</definedName>
    <definedName name="_xlnm.Print_Area" localSheetId="0">Лист1!$A$1:$F$140</definedName>
  </definedNames>
  <calcPr calcId="152511"/>
</workbook>
</file>

<file path=xl/calcChain.xml><?xml version="1.0" encoding="utf-8"?>
<calcChain xmlns="http://schemas.openxmlformats.org/spreadsheetml/2006/main">
  <c r="F131" i="1" l="1"/>
  <c r="F132" i="1"/>
  <c r="F135" i="1"/>
  <c r="F136" i="1"/>
  <c r="F137" i="1"/>
  <c r="F138" i="1"/>
  <c r="F139" i="1"/>
  <c r="F126" i="1"/>
  <c r="F92" i="1"/>
  <c r="E82" i="1"/>
  <c r="E44" i="1"/>
  <c r="D44" i="1"/>
  <c r="F42" i="1"/>
  <c r="F38" i="1"/>
  <c r="E91" i="1" l="1"/>
  <c r="D91" i="1"/>
  <c r="F91" i="1" l="1"/>
  <c r="F41" i="1"/>
  <c r="F43" i="1"/>
  <c r="F45" i="1"/>
  <c r="F48" i="1"/>
  <c r="F49" i="1"/>
  <c r="F51" i="1"/>
  <c r="F53" i="1"/>
  <c r="F54" i="1"/>
  <c r="F57" i="1"/>
  <c r="F58" i="1"/>
  <c r="F60" i="1"/>
  <c r="F62" i="1"/>
  <c r="F64" i="1"/>
  <c r="F65" i="1"/>
  <c r="F66" i="1"/>
  <c r="F68" i="1"/>
  <c r="F69" i="1"/>
  <c r="F70" i="1"/>
  <c r="F71" i="1"/>
  <c r="F72" i="1"/>
  <c r="F73" i="1"/>
  <c r="F74" i="1"/>
  <c r="F79" i="1"/>
  <c r="F80" i="1"/>
  <c r="F81" i="1"/>
  <c r="F84" i="1"/>
  <c r="F85" i="1"/>
  <c r="F90" i="1"/>
  <c r="F95" i="1"/>
  <c r="F97" i="1"/>
  <c r="F99" i="1"/>
  <c r="F101" i="1"/>
  <c r="F104" i="1"/>
  <c r="F106" i="1"/>
  <c r="F108" i="1"/>
  <c r="F110" i="1"/>
  <c r="F112" i="1"/>
  <c r="F114" i="1"/>
  <c r="F117" i="1"/>
  <c r="F119" i="1"/>
  <c r="F121" i="1"/>
  <c r="F123" i="1"/>
  <c r="E134" i="1"/>
  <c r="D134" i="1"/>
  <c r="E125" i="1"/>
  <c r="D125" i="1"/>
  <c r="D124" i="1" s="1"/>
  <c r="E96" i="1"/>
  <c r="F96" i="1" s="1"/>
  <c r="D96" i="1"/>
  <c r="E37" i="1"/>
  <c r="D37" i="1"/>
  <c r="E124" i="1" l="1"/>
  <c r="F124" i="1" s="1"/>
  <c r="F125" i="1"/>
  <c r="F37" i="1"/>
  <c r="D133" i="1"/>
  <c r="F134" i="1"/>
  <c r="E116" i="1"/>
  <c r="D116" i="1"/>
  <c r="E63" i="1"/>
  <c r="D63" i="1"/>
  <c r="E47" i="1"/>
  <c r="D47" i="1"/>
  <c r="E40" i="1"/>
  <c r="D40" i="1"/>
  <c r="F47" i="1" l="1"/>
  <c r="F40" i="1"/>
  <c r="F63" i="1"/>
  <c r="F116" i="1"/>
  <c r="D39" i="1"/>
  <c r="D82" i="1"/>
  <c r="F82" i="1" s="1"/>
  <c r="F22" i="1" l="1"/>
  <c r="F24" i="1"/>
  <c r="F26" i="1"/>
  <c r="F28" i="1"/>
  <c r="F30" i="1"/>
  <c r="F32" i="1"/>
  <c r="F33" i="1"/>
  <c r="F36" i="1"/>
  <c r="E61" i="1"/>
  <c r="D61" i="1"/>
  <c r="E59" i="1"/>
  <c r="D59" i="1"/>
  <c r="E56" i="1"/>
  <c r="D56" i="1"/>
  <c r="E52" i="1"/>
  <c r="D52" i="1"/>
  <c r="E50" i="1"/>
  <c r="D50" i="1"/>
  <c r="F44" i="1"/>
  <c r="E35" i="1"/>
  <c r="E34" i="1" s="1"/>
  <c r="D35" i="1"/>
  <c r="D34" i="1" s="1"/>
  <c r="E31" i="1"/>
  <c r="E29" i="1" s="1"/>
  <c r="D31" i="1"/>
  <c r="D29" i="1" s="1"/>
  <c r="E25" i="1"/>
  <c r="D25" i="1"/>
  <c r="E23" i="1"/>
  <c r="D23" i="1"/>
  <c r="E21" i="1"/>
  <c r="D21" i="1"/>
  <c r="E89" i="1"/>
  <c r="E88" i="1" s="1"/>
  <c r="D89" i="1"/>
  <c r="D88" i="1" s="1"/>
  <c r="E94" i="1"/>
  <c r="D94" i="1"/>
  <c r="E98" i="1"/>
  <c r="D98" i="1"/>
  <c r="E100" i="1"/>
  <c r="D100" i="1"/>
  <c r="E103" i="1"/>
  <c r="D103" i="1"/>
  <c r="E105" i="1"/>
  <c r="D105" i="1"/>
  <c r="E107" i="1"/>
  <c r="D107" i="1"/>
  <c r="E109" i="1"/>
  <c r="D109" i="1"/>
  <c r="F109" i="1" s="1"/>
  <c r="E111" i="1"/>
  <c r="D111" i="1"/>
  <c r="E113" i="1"/>
  <c r="D113" i="1"/>
  <c r="E118" i="1"/>
  <c r="D118" i="1"/>
  <c r="E120" i="1"/>
  <c r="D120" i="1"/>
  <c r="E122" i="1"/>
  <c r="D122" i="1"/>
  <c r="E130" i="1"/>
  <c r="E129" i="1" s="1"/>
  <c r="E128" i="1" s="1"/>
  <c r="E127" i="1" s="1"/>
  <c r="D130" i="1"/>
  <c r="E133" i="1"/>
  <c r="F133" i="1" s="1"/>
  <c r="F120" i="1" l="1"/>
  <c r="D129" i="1"/>
  <c r="F130" i="1"/>
  <c r="F100" i="1"/>
  <c r="F61" i="1"/>
  <c r="F50" i="1"/>
  <c r="F59" i="1"/>
  <c r="F122" i="1"/>
  <c r="D115" i="1"/>
  <c r="F52" i="1"/>
  <c r="D93" i="1"/>
  <c r="F107" i="1"/>
  <c r="F103" i="1"/>
  <c r="D55" i="1"/>
  <c r="F111" i="1"/>
  <c r="F94" i="1"/>
  <c r="F118" i="1"/>
  <c r="F56" i="1"/>
  <c r="F113" i="1"/>
  <c r="F105" i="1"/>
  <c r="F98" i="1"/>
  <c r="E93" i="1"/>
  <c r="F89" i="1"/>
  <c r="F88" i="1"/>
  <c r="E39" i="1"/>
  <c r="F39" i="1" s="1"/>
  <c r="E115" i="1"/>
  <c r="F21" i="1"/>
  <c r="D20" i="1"/>
  <c r="F35" i="1"/>
  <c r="F34" i="1"/>
  <c r="F29" i="1"/>
  <c r="F25" i="1"/>
  <c r="F23" i="1"/>
  <c r="E55" i="1"/>
  <c r="F31" i="1"/>
  <c r="D102" i="1"/>
  <c r="E102" i="1"/>
  <c r="D128" i="1" l="1"/>
  <c r="F129" i="1"/>
  <c r="F115" i="1"/>
  <c r="F55" i="1"/>
  <c r="F93" i="1"/>
  <c r="F102" i="1"/>
  <c r="D87" i="1"/>
  <c r="E20" i="1"/>
  <c r="F20" i="1" s="1"/>
  <c r="E87" i="1"/>
  <c r="D127" i="1" l="1"/>
  <c r="F127" i="1" s="1"/>
  <c r="F128" i="1"/>
  <c r="F87" i="1"/>
  <c r="E86" i="1"/>
  <c r="D86" i="1" l="1"/>
  <c r="D140" i="1"/>
  <c r="E140" i="1"/>
  <c r="F140" i="1" l="1"/>
  <c r="F86" i="1"/>
</calcChain>
</file>

<file path=xl/sharedStrings.xml><?xml version="1.0" encoding="utf-8"?>
<sst xmlns="http://schemas.openxmlformats.org/spreadsheetml/2006/main" count="377" uniqueCount="377">
  <si>
    <t>№ п/п</t>
  </si>
  <si>
    <t>Код бюджетной классификации РФ</t>
  </si>
  <si>
    <t>Наименование доходов</t>
  </si>
  <si>
    <t>в тысячах рублей</t>
  </si>
  <si>
    <t>в процентах</t>
  </si>
  <si>
    <t>000 1 00 00000 00 0000 000</t>
  </si>
  <si>
    <t>НАЛОГОВЫЕ И НЕНАЛОГОВЫЕ ДОХОДЫ</t>
  </si>
  <si>
    <t>000 1 01 00000 00 0000 000</t>
  </si>
  <si>
    <t>НАЛОГИ  НА  ПРИБЫЛЬ,  ДОХОДЫ</t>
  </si>
  <si>
    <t>000 1 01 02000 01 0000 110</t>
  </si>
  <si>
    <t>Налог  на  доходы  физических  лиц</t>
  </si>
  <si>
    <t>000 1 05 00000 00 0000 000</t>
  </si>
  <si>
    <t>НАЛОГИ  НА  СОВОКУПНЫЙ  ДОХОД</t>
  </si>
  <si>
    <t xml:space="preserve">Единый налог на вмененный доход для отдельных  видов  деятельности </t>
  </si>
  <si>
    <t>000 1 06 00000 00 0000 000</t>
  </si>
  <si>
    <t>НАЛОГИ  НА  ИМУЩЕСТВО</t>
  </si>
  <si>
    <t>000 1 06 01000 00 0000 110</t>
  </si>
  <si>
    <t>Налог  на  имущество  физических  лиц</t>
  </si>
  <si>
    <t>000 1 06 06000 00 0000 110</t>
  </si>
  <si>
    <t>Земельный  налог</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</si>
  <si>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</si>
  <si>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</si>
  <si>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</si>
  <si>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</si>
  <si>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000 1 11 00000 00 0000 000</t>
  </si>
  <si>
    <t>ДОХОДЫ  ОТ   ИСПОЛЬЗОВАНИЯ ИМУЩЕСТВА,  НАХОДЯЩЕГОСЯ  В ГОСУДАРСТВЕННОЙ  И МУНИЦИПАЛЬНОЙ  СОБСТВЕННОСТИ</t>
  </si>
  <si>
    <t>000 1 11 05000 00 0000 120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</si>
  <si>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</si>
  <si>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</si>
  <si>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</si>
  <si>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</si>
  <si>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000 1 13 00000 00 0000 000</t>
  </si>
  <si>
    <t>000 1 14 00000 00 0000 000</t>
  </si>
  <si>
    <t>ДОХОДЫ ОТ ПРОДАЖИ МАТЕРИАЛЬНЫХ И  НЕМАТЕРИАЛЬНЫХ  АКТИВОВ</t>
  </si>
  <si>
    <t>000 1 14 02000 00 0000 000</t>
  </si>
  <si>
    <t>000 1 14 06000 00 0000 430</t>
  </si>
  <si>
    <t>000 1 16 00000 00 0000 000</t>
  </si>
  <si>
    <t xml:space="preserve">ШТРАФЫ, САНКЦИИ, ВОЗМЕЩЕНИЕ УЩЕРБА </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</si>
  <si>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</si>
  <si>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</si>
  <si>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</si>
  <si>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</si>
  <si>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ИТОГО ДОХОДОВ</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</si>
  <si>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</si>
  <si>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000 1 08 03010 01 0000 110</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</si>
  <si>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</si>
  <si>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</si>
  <si>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000 1 14 06010 00 0000 430</t>
  </si>
  <si>
    <t>Доходы от продажи земельных участков, государственная собственность на которые не разграничена</t>
  </si>
  <si>
    <t xml:space="preserve">Прочие субсидии </t>
  </si>
  <si>
    <t>Субвенции бюджетам  на оплату жилищно-коммунальных услуг отдельным категориям граждан</t>
  </si>
  <si>
    <t>Субвенции бюджетам муниципальных образований  на предоставление  гражданам субсидий на оплату жилого помещения и коммунальных услуг</t>
  </si>
  <si>
    <t xml:space="preserve">Прочие субвенции </t>
  </si>
  <si>
    <t xml:space="preserve">                                                                         Верхнесалдинского городского округа</t>
  </si>
  <si>
    <t xml:space="preserve">                                                                         бюджета Верхнесалдинского городского</t>
  </si>
  <si>
    <t xml:space="preserve"> Доходы от оказания платных услуг (работ) </t>
  </si>
  <si>
    <t>000 1 13 02000 00 0000 130</t>
  </si>
  <si>
    <t xml:space="preserve"> Доходы от компенсации затрат государства</t>
  </si>
  <si>
    <t>000 1 05 02000 02 0000 110</t>
  </si>
  <si>
    <t>Субсидии бюджетам бюджетной системы Российской Федерации (межбюджетные субсидии)</t>
  </si>
  <si>
    <t>000 1 05 04000 02 0000 110</t>
  </si>
  <si>
    <t>Налог, взимаемый в связи с применением патентной системы налогообложения</t>
  </si>
  <si>
    <t>000 1 11 05070 00 0000 120</t>
  </si>
  <si>
    <t>Доходы от сдачи в аренду имущества, составляющего государственную (муниципальную) казну (за исключением земельных участков)</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</si>
  <si>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</si>
  <si>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</si>
  <si>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</si>
  <si>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 xml:space="preserve">                                                                         "Об  утверждении отчета  об исполнении</t>
  </si>
  <si>
    <t>Земельный налог с организаций</t>
  </si>
  <si>
    <t>000 1 06 06040 00 0000 110</t>
  </si>
  <si>
    <t>Земельный налог с физических лиц</t>
  </si>
  <si>
    <t xml:space="preserve">                                                                          к постановлению  администрации</t>
  </si>
  <si>
    <t>000 1 05 01000 00 0000 110</t>
  </si>
  <si>
    <t>Налог, взимаемый в связи с применением упрощенной системы налогообложения</t>
  </si>
  <si>
    <t xml:space="preserve">Субвенции бюджетам бюджетной системы  Российской Федерации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</si>
  <si>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</si>
  <si>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000 1 06 06030 00 0000 110</t>
  </si>
  <si>
    <t>000 1 03 00000 00 0000 000</t>
  </si>
  <si>
    <t xml:space="preserve">Доходы от продажи земельных участков, находящихся в государственной и муниципальной собственности </t>
  </si>
  <si>
    <t>000 1 14 06300 00 0000 430</t>
  </si>
  <si>
    <t>Субвенции местным бюджетам на выполнение передаваемых полномочий субъектов Российской Федерации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</si>
  <si>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</si>
  <si>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000 2 19 00000 00 0000 000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</si>
  <si>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</si>
  <si>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000 2 18 00000 00 0000 000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</si>
  <si>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</si>
  <si>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Возврат остатков субсидий, субвенций и иных межбюджетных трансфертов, имеющих целевое назначение, прошлых лет </t>
  </si>
  <si>
    <t>1.</t>
  </si>
  <si>
    <t>2.</t>
  </si>
  <si>
    <t>3.</t>
  </si>
  <si>
    <t>4.</t>
  </si>
  <si>
    <t>5.</t>
  </si>
  <si>
    <t>6.</t>
  </si>
  <si>
    <t>7.</t>
  </si>
  <si>
    <t>8.</t>
  </si>
  <si>
    <t>10.</t>
  </si>
  <si>
    <t>11.</t>
  </si>
  <si>
    <t>12.</t>
  </si>
  <si>
    <t>13.</t>
  </si>
  <si>
    <t>14.</t>
  </si>
  <si>
    <t>15.</t>
  </si>
  <si>
    <t>16.</t>
  </si>
  <si>
    <t>17.</t>
  </si>
  <si>
    <t>18.</t>
  </si>
  <si>
    <t>19.</t>
  </si>
  <si>
    <t>20.</t>
  </si>
  <si>
    <t>22.</t>
  </si>
  <si>
    <t>23.</t>
  </si>
  <si>
    <t>26.</t>
  </si>
  <si>
    <t>27.</t>
  </si>
  <si>
    <t>28.</t>
  </si>
  <si>
    <t>29.</t>
  </si>
  <si>
    <t>30.</t>
  </si>
  <si>
    <t>31.</t>
  </si>
  <si>
    <t>32.</t>
  </si>
  <si>
    <t>33.</t>
  </si>
  <si>
    <t>35.</t>
  </si>
  <si>
    <t>36.</t>
  </si>
  <si>
    <t>37.</t>
  </si>
  <si>
    <t>38.</t>
  </si>
  <si>
    <t>39.</t>
  </si>
  <si>
    <t>40.</t>
  </si>
  <si>
    <t>41.</t>
  </si>
  <si>
    <t>42.</t>
  </si>
  <si>
    <t>43.</t>
  </si>
  <si>
    <t>44.</t>
  </si>
  <si>
    <t>45.</t>
  </si>
  <si>
    <t>46.</t>
  </si>
  <si>
    <t>47.</t>
  </si>
  <si>
    <t>51.</t>
  </si>
  <si>
    <t>52.</t>
  </si>
  <si>
    <t>54.</t>
  </si>
  <si>
    <t>56.</t>
  </si>
  <si>
    <t>57.</t>
  </si>
  <si>
    <t>58.</t>
  </si>
  <si>
    <t>62.</t>
  </si>
  <si>
    <t>64.</t>
  </si>
  <si>
    <t>65.</t>
  </si>
  <si>
    <t>66.</t>
  </si>
  <si>
    <t>67.</t>
  </si>
  <si>
    <t>68.</t>
  </si>
  <si>
    <t>69.</t>
  </si>
  <si>
    <t>70.</t>
  </si>
  <si>
    <t>71.</t>
  </si>
  <si>
    <t>74.</t>
  </si>
  <si>
    <t>75.</t>
  </si>
  <si>
    <t>76.</t>
  </si>
  <si>
    <t>77.</t>
  </si>
  <si>
    <t>78.</t>
  </si>
  <si>
    <t>79.</t>
  </si>
  <si>
    <t>80.</t>
  </si>
  <si>
    <t>81.</t>
  </si>
  <si>
    <t>82.</t>
  </si>
  <si>
    <t>000 2 02 20000 00 0000 150</t>
  </si>
  <si>
    <t>000 2 02 29999 00 0000 150</t>
  </si>
  <si>
    <t>000 2 02 30000 00 0000 150</t>
  </si>
  <si>
    <t>000 2 02 30022 00 0000 150</t>
  </si>
  <si>
    <t>000 2 02 30024 00 0000 150</t>
  </si>
  <si>
    <t>000 2 02 35120 00 0000 150</t>
  </si>
  <si>
    <t>000 2 02 35250 00 0000 150</t>
  </si>
  <si>
    <t>000 2 02 35462 00 0000 150</t>
  </si>
  <si>
    <t>000 2 02 39999 00 0000 150</t>
  </si>
  <si>
    <t>000 1 11 09000 00 0000 120</t>
  </si>
  <si>
    <t>000 1 11 09040 00 0000 120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</si>
  <si>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</si>
  <si>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</si>
  <si>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</si>
  <si>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49.</t>
  </si>
  <si>
    <t>50.</t>
  </si>
  <si>
    <t>83.</t>
  </si>
  <si>
    <t>84.</t>
  </si>
  <si>
    <t>85.</t>
  </si>
  <si>
    <t>86.</t>
  </si>
  <si>
    <t>87.</t>
  </si>
  <si>
    <t>88.</t>
  </si>
  <si>
    <t>89.</t>
  </si>
  <si>
    <t>90.</t>
  </si>
  <si>
    <t>91.</t>
  </si>
  <si>
    <t>92.</t>
  </si>
  <si>
    <t>93.</t>
  </si>
  <si>
    <t>ДОХОДЫ ОТ ОКАЗАНИЯ ПЛАТНЫХ УСЛУГ  И КОМПЕНСАЦИИ ЗАТРАТ ГОСУДАРСТВА</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</si>
  <si>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</si>
  <si>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 xml:space="preserve">                                                                         от                       2020 года         №</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</si>
  <si>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</si>
  <si>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</si>
  <si>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</si>
  <si>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</si>
  <si>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000 1 16 01150 01 0000 140</t>
  </si>
  <si>
    <t>000 1 16 01190 01 0000 140</t>
  </si>
  <si>
    <t>000 1 16 01170 01 0000 140</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</si>
  <si>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</si>
  <si>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</si>
  <si>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</si>
  <si>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</si>
  <si>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</si>
  <si>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</si>
  <si>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000 1 16 11050 01 0000 140</t>
  </si>
  <si>
    <t>000 1 16 11060 01 0000 140</t>
  </si>
  <si>
    <t>Платежи, уплачиваемые в целях возмещения вреда, причиняемого автомобильным дорогам</t>
  </si>
  <si>
    <t>000 2 02 10000 00 0000 150</t>
  </si>
  <si>
    <t>Дотации бюджетам бюджетной системы Российской Федерации</t>
  </si>
  <si>
    <t>000 2 02 15002 00 0000 150</t>
  </si>
  <si>
    <t>Дотации бюджетам на поддержку мер по обепечению сбалансированности бюджетов</t>
  </si>
  <si>
    <t>000 2 02 40000 00 0000 150</t>
  </si>
  <si>
    <t>Иные межбюджетные трансферты</t>
  </si>
  <si>
    <t>000 2 02 49999 00 0000 150</t>
  </si>
  <si>
    <t xml:space="preserve">Прочие межбюджетные трансферты, передаваемые бюджетам </t>
  </si>
  <si>
    <t>94.</t>
  </si>
  <si>
    <t>95.</t>
  </si>
  <si>
    <t>96.</t>
  </si>
  <si>
    <t>97.</t>
  </si>
  <si>
    <t>98.</t>
  </si>
  <si>
    <t>99.</t>
  </si>
  <si>
    <t>100.</t>
  </si>
  <si>
    <t>101.</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</si>
  <si>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</si>
  <si>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</si>
  <si>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округа за 9 месяцев  2020 года"</t>
  </si>
  <si>
    <t>000 2 02 45303 00 0000 150</t>
  </si>
  <si>
    <t>103.</t>
  </si>
  <si>
    <t>104.</t>
  </si>
  <si>
    <t>000 1 16 01070 01 0000 140</t>
  </si>
  <si>
    <t>60.</t>
  </si>
  <si>
    <t>61.</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</si>
  <si>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</si>
  <si>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</si>
  <si>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</si>
  <si>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</si>
  <si>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</si>
  <si>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</si>
  <si>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</si>
  <si>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000 1 16 01080 01 0000 140</t>
  </si>
  <si>
    <t>000 1 17 00000 00 0000 000</t>
  </si>
  <si>
    <t>ПРОЧИЕ НЕНАЛОГОВЫЕ ДОХОДЫ</t>
  </si>
  <si>
    <t>000 1 17 05000 00 0000 180</t>
  </si>
  <si>
    <t>Прочие неналоговые доходы</t>
  </si>
  <si>
    <t>000 2 02 25497 00 0000 150</t>
  </si>
  <si>
    <t>Субсидии бюджетам на реализацию мероприятий по обеспечению жильем молодых семей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</si>
  <si>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</si>
  <si>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</si>
  <si>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Денежные взыскания, налагаемые в возмещение ущерба, причиненного в результате незаконного или нецелевого использования бюджетных средств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</si>
  <si>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</si>
  <si>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</si>
  <si>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</si>
  <si>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Инициативные платежи</t>
  </si>
  <si>
    <t>000 1 13 01000 00 0000 130</t>
  </si>
  <si>
    <t>000 2 02 45179 00 0000 150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</si>
  <si>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</si>
  <si>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t>
  </si>
  <si>
    <t>21.</t>
  </si>
  <si>
    <t>34.</t>
  </si>
  <si>
    <t>53.</t>
  </si>
  <si>
    <t>55.</t>
  </si>
  <si>
    <t>72.</t>
  </si>
  <si>
    <t>73.</t>
  </si>
  <si>
    <t>102.</t>
  </si>
  <si>
    <t>105.</t>
  </si>
  <si>
    <t>106.</t>
  </si>
  <si>
    <t>108.</t>
  </si>
  <si>
    <t>109.</t>
  </si>
  <si>
    <t>110.</t>
  </si>
  <si>
    <t>000 1 17 15000 00 0000 150</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</si>
  <si>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</si>
  <si>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</si>
  <si>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Субсидии бюджетам на реализацию программ формирования современной городской среды</t>
  </si>
  <si>
    <t>000 2 02 25555 00 0000 150</t>
  </si>
  <si>
    <t>000 1 11 05300 00 0000 120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</si>
  <si>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</si>
  <si>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</si>
  <si>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</si>
  <si>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63.</t>
  </si>
  <si>
    <t>000 1 16 10100 00 0000 140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</si>
  <si>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</si>
  <si>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</si>
  <si>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</si>
  <si>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000 1 11 05030 00 0000 120</t>
  </si>
  <si>
    <t>000 1 16 01130 01 0000 140</t>
  </si>
  <si>
    <t>000 2 02 15002 14 0000 150</t>
  </si>
  <si>
    <t>Дотации бюджетам муниципальных округов на поддержку мер по обепечению сбалансированности бюджетов</t>
  </si>
  <si>
    <t>000 2 02 25497 14 0000 150</t>
  </si>
  <si>
    <t>Субсидии бюджетам муниципальных округов на реализацию мероприятий по обеспечению жильем молодых семей</t>
  </si>
  <si>
    <t>000 2 02 25555 14 0000 150</t>
  </si>
  <si>
    <t>Субсидии бюджетам муниципальных округов на реализацию программ формирования современной городской среды</t>
  </si>
  <si>
    <t>000 2 02 29999 14 0000 150</t>
  </si>
  <si>
    <t>Прочие субсидии  бюджетам муниципальных округов</t>
  </si>
  <si>
    <t>000 2 02 30022 14 0000 150</t>
  </si>
  <si>
    <t>Субвенции бюджетам муниципальных округов на предоставление  гражданам субсидий на оплату жилого помещения и коммунальных услуг</t>
  </si>
  <si>
    <t>000 2 02 30024 14 0000 150</t>
  </si>
  <si>
    <t>Субвенции  бюджетам муниципальных округов на выполнение передаваемых полномочий субъектов Российской Федерации</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</si>
  <si>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</si>
  <si>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</si>
  <si>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000 2 02 35250 14 0000 150</t>
  </si>
  <si>
    <t>Субвенции бюджетам муниципальных округов на оплату жилищно-коммунальных услуг отдельным категориям граждан</t>
  </si>
  <si>
    <t>000 2 02 35462 14 0000 150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</si>
  <si>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</si>
  <si>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000 2 02 39999 14 0000 150</t>
  </si>
  <si>
    <t xml:space="preserve">Прочие субвенции бюджетам муниципальных округов </t>
  </si>
  <si>
    <t>000 2 02 45050 00 0000 150</t>
  </si>
  <si>
    <t>000 2 02 45050 14 0000 150</t>
  </si>
  <si>
    <t>000 2 02 45179 14 0000 150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</si>
  <si>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</si>
  <si>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</si>
  <si>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</si>
  <si>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000 2 02 49999 14 0000 150
</t>
  </si>
  <si>
    <t>Прочие межбюджетные трансферты, передаваемые бюджетам муниципальных округов</t>
  </si>
  <si>
    <t>000 2 18 00000 14 0000 150</t>
  </si>
  <si>
    <t>000 2 18 04000 14 0000 150</t>
  </si>
  <si>
    <t>Доходы бюджетов муниципальных округов от возврата бюджетными учреждениями остатков субсидий прошлых лет</t>
  </si>
  <si>
    <t>000 2 18 04010 14 0000 150</t>
  </si>
  <si>
    <t>000 2 18 04020 14 0000 150</t>
  </si>
  <si>
    <t>Доходы бюджетов муниципальных округов от возврата автономными  учреждениями остатков субсидий прошлых лет</t>
  </si>
  <si>
    <t>000 2 19 25304 14 0000 150</t>
  </si>
  <si>
    <t xml:space="preserve">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t>
  </si>
  <si>
    <t>000 2 19 00000 14 0000 150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</si>
  <si>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</si>
  <si>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000 2 19 45050 14 0000 150</t>
  </si>
  <si>
    <t>000 2 19 45303 14 0000 150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</si>
  <si>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</si>
  <si>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000 2 19 60010 14 0000 150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</si>
  <si>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</si>
  <si>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</si>
  <si>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</si>
  <si>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</si>
  <si>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</si>
  <si>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</si>
  <si>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24.</t>
  </si>
  <si>
    <t>25.</t>
  </si>
  <si>
    <t>48.</t>
  </si>
  <si>
    <t>59.</t>
  </si>
  <si>
    <t>107.</t>
  </si>
  <si>
    <t>111.</t>
  </si>
  <si>
    <t>112.</t>
  </si>
  <si>
    <t>000 1 14 02040 14 0000 410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</si>
  <si>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</si>
  <si>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000 1 14 02040 14 0000 440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</si>
  <si>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</si>
  <si>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000 1 16 10030 14 0000 140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</si>
  <si>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</si>
  <si>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</si>
  <si>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округов от возврата организациями остатков субсидий прошлых лет</t>
  </si>
  <si>
    <t>Сумма  средств, утвержденная в бюджете        на 2025 год,     в тысячах рублей</t>
  </si>
  <si>
    <t>000 1 08 07000 01 0000 110</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</si>
  <si>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</si>
  <si>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</si>
  <si>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</si>
  <si>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000 2 02 25519 00 0000 150</t>
  </si>
  <si>
    <t>Субсидии бюджетам на поддержку отрасли культуры</t>
  </si>
  <si>
    <t>000 2 02 25519 14 0000 150</t>
  </si>
  <si>
    <t>Субсидии бюджетам муниципальных округов на поддержку отрасли культуры</t>
  </si>
  <si>
    <t>000 2 03 00000 00 0000 000</t>
  </si>
  <si>
    <t>БЕЗВОЗМЕЗДНЫЕ ПОСТУПЛЕНИЯ ОТ ГОСУДАРСТВЕННЫХ (МУНИЦИПАЛЬНЫХ) ОРГАНИЗАЦИЙ</t>
  </si>
  <si>
    <t>000 2 03 04000 14 0000 150</t>
  </si>
  <si>
    <t>Безвозмездные поступления от государственных (муниципальных) организаций в бюджеты муниципальных округов</t>
  </si>
  <si>
    <t>000 2 03 04099 14 0000 150</t>
  </si>
  <si>
    <t>Прочие безвозмездные поступления от государственных (муниципальных) организаций в бюджеты муниципальных округов</t>
  </si>
  <si>
    <t>000 2 19 35250 14 0000 150</t>
  </si>
  <si>
    <t>Возврат остатков субвенций на оплату жилищно-коммунальных услуг отдельным категориям граждан из бюджетов муниципальных округов</t>
  </si>
  <si>
    <t>113.</t>
  </si>
  <si>
    <t>114.</t>
  </si>
  <si>
    <t>115.</t>
  </si>
  <si>
    <t>116.</t>
  </si>
  <si>
    <t>117.</t>
  </si>
  <si>
    <t>118.</t>
  </si>
  <si>
    <t>000 2 02 16549 00 0000 150</t>
  </si>
  <si>
    <t>Дотации (гранты) бюджетам за достижение показателей деятельности органов местного самоуправления</t>
  </si>
  <si>
    <t>000 2 02 16549 14 0000 150</t>
  </si>
  <si>
    <t>Дотации (гранты) бюджетам муниципальных округов за достижение показателей деятельности органов местного самоуправления</t>
  </si>
  <si>
    <t>119.</t>
  </si>
  <si>
    <t xml:space="preserve">за   2025  год </t>
  </si>
  <si>
    <t>Сумма средств, поступившая в бюджет муниципального округа                                        за   2025 год</t>
  </si>
  <si>
    <t>000 1 11 05320 00 0000 120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</si>
  <si>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</si>
  <si>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000 1 17 01000 00 0000 180</t>
  </si>
  <si>
    <t>Невыясненные поступления</t>
  </si>
  <si>
    <t>120.</t>
  </si>
  <si>
    <t xml:space="preserve"> Свердловской области  по кодам классификации доходов бюджетов </t>
  </si>
  <si>
    <t>Исполнение по доходам бюджета Верхнесалдинского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</si>
</sst>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0.0"/>
  </numFmts>
  <fonts count="8" x14ac:knownFonts="1">
    <font>
      <sz val="10"/>
      <name val="Arial Cyr"/>
      <charset val="204"/>
    </font>
    <font>
      <sz val="10"/>
      <name val="Times New Roman"/>
      <family val="1"/>
      <charset val="204"/>
    </font>
    <font>
      <b/>
      <sz val="12"/>
      <name val="Times New Roman"/>
      <family val="1"/>
      <charset val="204"/>
    </font>
    <font>
      <sz val="8"/>
      <name val="Arial Cyr"/>
      <charset val="204"/>
    </font>
    <font>
      <sz val="12"/>
      <name val="Times New Roman"/>
      <family val="1"/>
      <charset val="204"/>
    </font>
    <font>
      <b/>
      <sz val="14"/>
      <name val="Times New Roman"/>
      <family val="1"/>
      <charset val="204"/>
    </font>
    <font>
      <sz val="14"/>
      <name val="Times New Roman"/>
      <family val="1"/>
      <charset val="204"/>
    </font>
    <font>
      <sz val="14"/>
      <name val="Arial Cyr"/>
      <charset val="204"/>
    </font>
  </fonts>
  <fills count="2">
    <fill>
      <patternFill patternType="none"/>
    </fill>
    <fill>
      <patternFill patternType="gray125"/>
    </fill>
  </fills>
  <borders count="17">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8">
    <xf numFmtId="0" fontId="0" fillId="0" borderId="0" xfId="0"/>
    <xf numFmtId="0" fontId="1" fillId="0" borderId="3" xfId="0" applyFont="1" applyFill="1" applyBorder="1" applyAlignment="1">
      <alignment horizontal="center" vertical="top" wrapText="1"/>
    </xf>
    <xf numFmtId="0" fontId="1" fillId="0" borderId="0" xfId="0" applyFont="1" applyFill="1" applyBorder="1" applyAlignment="1">
      <alignment horizontal="left" shrinkToFit="1"/>
    </xf>
    <xf numFmtId="0" fontId="1" fillId="0" borderId="0" xfId="0" applyFont="1" applyFill="1" applyBorder="1" applyAlignment="1">
      <alignment horizontal="left"/>
    </xf>
    <xf numFmtId="164" fontId="2"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0" fontId="4" fillId="0" borderId="2" xfId="0" applyFont="1" applyFill="1" applyBorder="1" applyAlignment="1">
      <alignment horizontal="justify" vertical="top" wrapText="1"/>
    </xf>
    <xf numFmtId="0" fontId="2" fillId="0" borderId="2" xfId="0" applyFont="1" applyFill="1" applyBorder="1" applyAlignment="1">
      <alignment horizontal="justify" vertical="top" wrapText="1"/>
    </xf>
    <xf numFmtId="49" fontId="2" fillId="0" borderId="2" xfId="0" applyNumberFormat="1" applyFont="1" applyFill="1" applyBorder="1" applyAlignment="1">
      <alignment horizontal="justify" vertical="top" wrapText="1"/>
    </xf>
    <xf numFmtId="49" fontId="4" fillId="0" borderId="4" xfId="0" applyNumberFormat="1" applyFont="1" applyFill="1" applyBorder="1" applyAlignment="1">
      <alignment horizontal="justify" vertical="top" wrapText="1"/>
    </xf>
    <xf numFmtId="49" fontId="2" fillId="0" borderId="4" xfId="0" applyNumberFormat="1" applyFont="1" applyFill="1" applyBorder="1" applyAlignment="1">
      <alignment horizontal="justify" vertical="top" wrapText="1"/>
    </xf>
    <xf numFmtId="0" fontId="1" fillId="0" borderId="0" xfId="0" applyFont="1" applyFill="1" applyAlignment="1">
      <alignment horizontal="left"/>
    </xf>
    <xf numFmtId="0" fontId="1" fillId="0" borderId="0" xfId="0" applyFont="1" applyFill="1" applyAlignment="1">
      <alignment vertical="top"/>
    </xf>
    <xf numFmtId="0" fontId="1" fillId="0" borderId="0" xfId="0" applyFont="1" applyFill="1" applyAlignment="1"/>
    <xf numFmtId="0" fontId="1" fillId="0" borderId="0" xfId="0" applyFont="1" applyFill="1"/>
    <xf numFmtId="0" fontId="5" fillId="0" borderId="0" xfId="0" applyFont="1" applyFill="1" applyAlignment="1">
      <alignment horizontal="center" vertical="center"/>
    </xf>
    <xf numFmtId="0" fontId="1" fillId="0" borderId="0" xfId="0" applyFont="1" applyFill="1" applyAlignment="1">
      <alignment vertical="center"/>
    </xf>
    <xf numFmtId="0" fontId="5" fillId="0" borderId="0" xfId="0" applyFont="1" applyFill="1" applyAlignment="1">
      <alignment vertical="center"/>
    </xf>
    <xf numFmtId="0" fontId="4" fillId="0" borderId="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justify" wrapText="1"/>
    </xf>
    <xf numFmtId="49" fontId="4" fillId="0" borderId="4" xfId="0" applyNumberFormat="1" applyFont="1" applyFill="1" applyBorder="1" applyAlignment="1">
      <alignment horizontal="left" vertical="justify" wrapText="1"/>
    </xf>
    <xf numFmtId="0" fontId="0" fillId="0" borderId="0" xfId="0" applyFill="1"/>
    <xf numFmtId="164" fontId="2" fillId="0" borderId="0" xfId="0" applyNumberFormat="1" applyFont="1" applyFill="1" applyBorder="1" applyAlignment="1">
      <alignment horizontal="center" vertical="top" wrapText="1"/>
    </xf>
    <xf numFmtId="165" fontId="4" fillId="0" borderId="4" xfId="0" applyNumberFormat="1" applyFont="1" applyFill="1" applyBorder="1" applyAlignment="1">
      <alignment horizontal="justify" vertical="top" wrapText="1"/>
    </xf>
    <xf numFmtId="0" fontId="4" fillId="0" borderId="2" xfId="0" applyFont="1" applyFill="1" applyBorder="1" applyAlignment="1">
      <alignment horizontal="justify" wrapText="1"/>
    </xf>
    <xf numFmtId="49" fontId="4" fillId="0" borderId="2" xfId="0" applyNumberFormat="1" applyFont="1" applyFill="1" applyBorder="1" applyAlignment="1">
      <alignment horizontal="justify" vertical="top" wrapText="1"/>
    </xf>
    <xf numFmtId="49" fontId="4" fillId="0" borderId="5" xfId="0" applyNumberFormat="1" applyFont="1" applyFill="1" applyBorder="1" applyAlignment="1">
      <alignment horizontal="justify" vertical="top" wrapText="1"/>
    </xf>
    <xf numFmtId="49" fontId="2" fillId="0" borderId="1" xfId="0" applyNumberFormat="1" applyFont="1" applyFill="1" applyBorder="1" applyAlignment="1">
      <alignment horizontal="justify" vertical="top" wrapText="1"/>
    </xf>
    <xf numFmtId="49" fontId="4" fillId="0" borderId="1" xfId="0" applyNumberFormat="1" applyFont="1" applyFill="1" applyBorder="1" applyAlignment="1">
      <alignment horizontal="justify" vertical="top" wrapText="1"/>
    </xf>
    <xf numFmtId="0" fontId="6" fillId="0" borderId="0" xfId="0" applyFont="1" applyFill="1" applyAlignment="1">
      <alignment horizontal="left" vertical="top"/>
    </xf>
    <xf numFmtId="166" fontId="2" fillId="0" borderId="2" xfId="0" applyNumberFormat="1" applyFont="1" applyFill="1" applyBorder="1" applyAlignment="1">
      <alignment horizontal="center" vertical="top" wrapText="1"/>
    </xf>
    <xf numFmtId="0" fontId="6" fillId="0" borderId="0" xfId="0" applyFont="1" applyFill="1" applyAlignment="1">
      <alignment horizontal="left" vertical="top"/>
    </xf>
    <xf numFmtId="0" fontId="7" fillId="0" borderId="0" xfId="0" applyFont="1" applyAlignment="1">
      <alignment horizontal="left" vertical="top"/>
    </xf>
    <xf numFmtId="0" fontId="0" fillId="0" borderId="0" xfId="0" applyAlignment="1">
      <alignment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202406</xdr:colOff>
      <xdr:row>0</xdr:row>
      <xdr:rowOff>1</xdr:rowOff>
    </xdr:from>
    <xdr:ext cx="3714750" cy="1845468"/>
    <xdr:sp macro="" textlink="">
      <xdr:nvSpPr>
        <xdr:cNvPr id="5" name="TextBox 4"/>
        <xdr:cNvSpPr txBox="1"/>
      </xdr:nvSpPr>
      <xdr:spPr>
        <a:xfrm>
          <a:off x="6393656" y="1"/>
          <a:ext cx="3714750" cy="1845468"/>
        </a:xfrm>
        <a:prstGeom prst="rect">
          <a:avLst/>
        </a:prstGeom>
        <a:noFill/>
        <a:ln>
          <a:noFill/>
        </a:ln>
        <a:effectLst/>
      </xdr:spPr>
      <xdr:txBody>
        <a:bodyPr vertOverflow="clip" horzOverflow="clip" wrap="square" rtlCol="0" anchor="t">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Приложение № 1</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Свердловской области от 26.05.2026 № 323</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smtClean="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«Об  утверждении отчета  об   исполнении     бюджета  Верхнесалдинско   муниципального округа Свердловской области за 2025 год»</a:t>
          </a:r>
        </a:p>
        <a:p>
          <a:pPr marL="0" marR="0" lvl="0" indent="0" defTabSz="914400" eaLnBrk="1" fontAlgn="auto" latinLnBrk="0" hangingPunct="1">
            <a:lnSpc>
              <a:spcPct val="100000"/>
            </a:lnSpc>
            <a:spcBef>
              <a:spcPts val="0"/>
            </a:spcBef>
            <a:spcAft>
              <a:spcPts val="0"/>
            </a:spcAft>
            <a:buClrTx/>
            <a:buSzTx/>
            <a:buFontTx/>
            <a:buNone/>
            <a:tabLst/>
            <a:defRPr/>
          </a:pPr>
          <a:endParaRPr kumimoji="0" lang="ru-RU" sz="1100" b="0" i="0" u="none" strike="noStrike" kern="0" cap="none" spc="0" normalizeH="0" baseline="0" noProof="0" smtClean="0">
            <a:ln>
              <a:noFill/>
            </a:ln>
            <a:solidFill>
              <a:sysClr val="windowText" lastClr="000000"/>
            </a:solidFill>
            <a:effectLst/>
            <a:uLnTx/>
            <a:uFillTx/>
            <a:latin typeface="Calibri" panose="020F0502020204030204"/>
            <a:ea typeface="+mn-ea"/>
            <a:cs typeface="+mn-cs"/>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8"/>
  <sheetViews>
    <sheetView tabSelected="1" view="pageBreakPreview" zoomScale="80" zoomScaleNormal="75" zoomScaleSheetLayoutView="80" workbookViewId="0">
      <selection activeCell="F9" sqref="F9"/>
    </sheetView>
  </sheetViews>
  <sheetFormatPr defaultRowHeight="12.75" x14ac:dyDescent="0.2"/>
  <cols>
    <col min="1" max="1" width="6" customWidth="1"/>
    <col min="2" max="2" width="29.7109375" customWidth="1"/>
    <col min="3" max="3" width="57.140625" customWidth="1"/>
    <col min="4" max="4" width="15.85546875" customWidth="1"/>
    <col min="5" max="5" width="23.42578125" customWidth="1"/>
    <col min="6" max="6" width="22.28515625" customWidth="1"/>
    <col min="7" max="7" width="6.140625" customWidth="1"/>
  </cols>
  <sheetData>
    <row r="1" spans="1:6" ht="18.75" x14ac:dyDescent="0.2">
      <c r="A1" s="11"/>
      <c r="B1" s="11"/>
      <c r="C1" s="11"/>
      <c r="D1" s="12" t="s">
        <v>71</v>
      </c>
      <c r="E1" s="32"/>
      <c r="F1" s="32"/>
    </row>
    <row r="2" spans="1:6" ht="18.75" x14ac:dyDescent="0.2">
      <c r="A2" s="11"/>
      <c r="B2" s="11"/>
      <c r="C2" s="11"/>
      <c r="D2" s="12" t="s">
        <v>53</v>
      </c>
      <c r="E2" s="32"/>
      <c r="F2" s="32"/>
    </row>
    <row r="3" spans="1:6" ht="18.75" x14ac:dyDescent="0.2">
      <c r="A3" s="11"/>
      <c r="B3" s="11"/>
      <c r="C3" s="11"/>
      <c r="D3" s="12"/>
      <c r="E3" s="32"/>
      <c r="F3" s="33"/>
    </row>
    <row r="4" spans="1:6" ht="18.75" x14ac:dyDescent="0.2">
      <c r="A4" s="11"/>
      <c r="B4" s="13"/>
      <c r="C4" s="13"/>
      <c r="D4" s="12" t="s">
        <v>182</v>
      </c>
      <c r="E4" s="32"/>
      <c r="F4" s="32"/>
    </row>
    <row r="5" spans="1:6" ht="18.75" x14ac:dyDescent="0.2">
      <c r="A5" s="2"/>
      <c r="B5" s="2"/>
      <c r="C5" s="2"/>
      <c r="D5" s="12" t="s">
        <v>67</v>
      </c>
      <c r="E5" s="32"/>
      <c r="F5" s="32"/>
    </row>
    <row r="6" spans="1:6" ht="18.75" x14ac:dyDescent="0.2">
      <c r="A6" s="2"/>
      <c r="B6" s="2"/>
      <c r="C6" s="2"/>
      <c r="D6" s="12" t="s">
        <v>54</v>
      </c>
      <c r="E6" s="32"/>
      <c r="F6" s="32"/>
    </row>
    <row r="7" spans="1:6" ht="18.75" x14ac:dyDescent="0.2">
      <c r="A7" s="3"/>
      <c r="B7" s="3"/>
      <c r="C7" s="3"/>
      <c r="D7" s="12" t="s">
        <v>217</v>
      </c>
      <c r="E7" s="32"/>
      <c r="F7" s="32"/>
    </row>
    <row r="8" spans="1:6" ht="18.75" x14ac:dyDescent="0.2">
      <c r="A8" s="3"/>
      <c r="B8" s="3"/>
      <c r="C8" s="3"/>
      <c r="D8" s="12"/>
      <c r="E8" s="30"/>
      <c r="F8" s="30"/>
    </row>
    <row r="9" spans="1:6" ht="24" customHeight="1" x14ac:dyDescent="0.2">
      <c r="A9" s="14"/>
      <c r="B9" s="14"/>
      <c r="C9" s="14"/>
      <c r="D9" s="14"/>
      <c r="E9" s="14"/>
      <c r="F9" s="14"/>
    </row>
    <row r="10" spans="1:6" ht="15.75" x14ac:dyDescent="0.2">
      <c r="A10" s="47" t="s">
        <v>376</v>
      </c>
      <c r="B10" s="47"/>
      <c r="C10" s="47"/>
      <c r="D10" s="47"/>
      <c r="E10" s="47"/>
      <c r="F10" s="47"/>
    </row>
    <row r="11" spans="1:6" ht="15.75" x14ac:dyDescent="0.2">
      <c r="A11" s="47" t="s">
        <v>375</v>
      </c>
      <c r="B11" s="47"/>
      <c r="C11" s="47"/>
      <c r="D11" s="47"/>
      <c r="E11" s="47"/>
      <c r="F11" s="47"/>
    </row>
    <row r="12" spans="1:6" ht="18.75" customHeight="1" x14ac:dyDescent="0.2">
      <c r="A12" s="47" t="s">
        <v>368</v>
      </c>
      <c r="B12" s="47"/>
      <c r="C12" s="47"/>
      <c r="D12" s="47"/>
      <c r="E12" s="47"/>
      <c r="F12" s="47"/>
    </row>
    <row r="13" spans="1:6" ht="18.75" customHeight="1" x14ac:dyDescent="0.2">
      <c r="A13" s="15"/>
      <c r="B13" s="15"/>
      <c r="C13" s="15"/>
      <c r="D13" s="15"/>
      <c r="E13" s="15"/>
      <c r="F13" s="15"/>
    </row>
    <row r="14" spans="1:6" ht="19.5" thickBot="1" x14ac:dyDescent="0.25">
      <c r="A14" s="16"/>
      <c r="B14" s="17"/>
      <c r="C14" s="17"/>
      <c r="D14" s="17"/>
      <c r="E14" s="17"/>
      <c r="F14" s="14"/>
    </row>
    <row r="15" spans="1:6" ht="15.75" customHeight="1" x14ac:dyDescent="0.2">
      <c r="A15" s="35" t="s">
        <v>0</v>
      </c>
      <c r="B15" s="35" t="s">
        <v>1</v>
      </c>
      <c r="C15" s="35" t="s">
        <v>2</v>
      </c>
      <c r="D15" s="44" t="s">
        <v>340</v>
      </c>
      <c r="E15" s="38" t="s">
        <v>369</v>
      </c>
      <c r="F15" s="39"/>
    </row>
    <row r="16" spans="1:6" ht="26.25" customHeight="1" x14ac:dyDescent="0.2">
      <c r="A16" s="36"/>
      <c r="B16" s="36"/>
      <c r="C16" s="36"/>
      <c r="D16" s="45"/>
      <c r="E16" s="40"/>
      <c r="F16" s="41"/>
    </row>
    <row r="17" spans="1:6" ht="6" customHeight="1" thickBot="1" x14ac:dyDescent="0.25">
      <c r="A17" s="36"/>
      <c r="B17" s="36"/>
      <c r="C17" s="36"/>
      <c r="D17" s="45"/>
      <c r="E17" s="40"/>
      <c r="F17" s="41"/>
    </row>
    <row r="18" spans="1:6" ht="9" hidden="1" customHeight="1" thickBot="1" x14ac:dyDescent="0.25">
      <c r="A18" s="36"/>
      <c r="B18" s="36"/>
      <c r="C18" s="36"/>
      <c r="D18" s="45"/>
      <c r="E18" s="42"/>
      <c r="F18" s="43"/>
    </row>
    <row r="19" spans="1:6" ht="69" customHeight="1" thickBot="1" x14ac:dyDescent="0.25">
      <c r="A19" s="37"/>
      <c r="B19" s="37"/>
      <c r="C19" s="37"/>
      <c r="D19" s="46"/>
      <c r="E19" s="18" t="s">
        <v>3</v>
      </c>
      <c r="F19" s="18" t="s">
        <v>4</v>
      </c>
    </row>
    <row r="20" spans="1:6" ht="17.45" customHeight="1" thickBot="1" x14ac:dyDescent="0.25">
      <c r="A20" s="19" t="s">
        <v>87</v>
      </c>
      <c r="B20" s="7" t="s">
        <v>5</v>
      </c>
      <c r="C20" s="7" t="s">
        <v>6</v>
      </c>
      <c r="D20" s="4">
        <f>D21+D23+D25+D29+D34+D39+D50+D52+D55+D63+D82</f>
        <v>1293378.5</v>
      </c>
      <c r="E20" s="4">
        <f>E21+E23+E25+E29+E34+E39+E50+E52+E55+E63+E82</f>
        <v>1220928.5</v>
      </c>
      <c r="F20" s="4">
        <f>E20/D20*100</f>
        <v>94.398391499472126</v>
      </c>
    </row>
    <row r="21" spans="1:6" ht="18" customHeight="1" thickBot="1" x14ac:dyDescent="0.25">
      <c r="A21" s="19" t="s">
        <v>88</v>
      </c>
      <c r="B21" s="7" t="s">
        <v>7</v>
      </c>
      <c r="C21" s="7" t="s">
        <v>8</v>
      </c>
      <c r="D21" s="4">
        <f>D22</f>
        <v>1059164</v>
      </c>
      <c r="E21" s="4">
        <f>E22</f>
        <v>945548.5</v>
      </c>
      <c r="F21" s="4">
        <f t="shared" ref="F21:F85" si="0">E21/D21*100</f>
        <v>89.27309651763089</v>
      </c>
    </row>
    <row r="22" spans="1:6" ht="20.45" customHeight="1" thickBot="1" x14ac:dyDescent="0.25">
      <c r="A22" s="19" t="s">
        <v>89</v>
      </c>
      <c r="B22" s="7" t="s">
        <v>9</v>
      </c>
      <c r="C22" s="7" t="s">
        <v>10</v>
      </c>
      <c r="D22" s="4">
        <v>1059164</v>
      </c>
      <c r="E22" s="4">
        <v>945548.5</v>
      </c>
      <c r="F22" s="4">
        <f t="shared" si="0"/>
        <v>89.27309651763089</v>
      </c>
    </row>
    <row r="23" spans="1:6" ht="48" thickBot="1" x14ac:dyDescent="0.25">
      <c r="A23" s="19" t="s">
        <v>90</v>
      </c>
      <c r="B23" s="7" t="s">
        <v>77</v>
      </c>
      <c r="C23" s="7" t="s">
        <v>64</v>
      </c>
      <c r="D23" s="4">
        <f>D24</f>
        <v>46950</v>
      </c>
      <c r="E23" s="4">
        <f>E24</f>
        <v>44906.1</v>
      </c>
      <c r="F23" s="4">
        <f t="shared" si="0"/>
        <v>95.646645367412148</v>
      </c>
    </row>
    <row r="24" spans="1:6" ht="36" customHeight="1" thickBot="1" x14ac:dyDescent="0.25">
      <c r="A24" s="19" t="s">
        <v>91</v>
      </c>
      <c r="B24" s="7" t="s">
        <v>65</v>
      </c>
      <c r="C24" s="7" t="s">
        <v>66</v>
      </c>
      <c r="D24" s="4">
        <v>46950</v>
      </c>
      <c r="E24" s="4">
        <v>44906.1</v>
      </c>
      <c r="F24" s="4">
        <f t="shared" si="0"/>
        <v>95.646645367412148</v>
      </c>
    </row>
    <row r="25" spans="1:6" ht="19.899999999999999" customHeight="1" thickBot="1" x14ac:dyDescent="0.25">
      <c r="A25" s="19" t="s">
        <v>92</v>
      </c>
      <c r="B25" s="7" t="s">
        <v>11</v>
      </c>
      <c r="C25" s="7" t="s">
        <v>12</v>
      </c>
      <c r="D25" s="4">
        <f>D26+D27+D28</f>
        <v>63761</v>
      </c>
      <c r="E25" s="4">
        <f>E26+E27+E28</f>
        <v>66585.8</v>
      </c>
      <c r="F25" s="4">
        <f t="shared" si="0"/>
        <v>104.43029438057746</v>
      </c>
    </row>
    <row r="26" spans="1:6" ht="32.25" thickBot="1" x14ac:dyDescent="0.25">
      <c r="A26" s="19" t="s">
        <v>93</v>
      </c>
      <c r="B26" s="7" t="s">
        <v>72</v>
      </c>
      <c r="C26" s="7" t="s">
        <v>73</v>
      </c>
      <c r="D26" s="4">
        <v>59487</v>
      </c>
      <c r="E26" s="4">
        <v>57948.9</v>
      </c>
      <c r="F26" s="4">
        <f t="shared" si="0"/>
        <v>97.414393060668729</v>
      </c>
    </row>
    <row r="27" spans="1:6" ht="32.25" thickBot="1" x14ac:dyDescent="0.25">
      <c r="A27" s="19" t="s">
        <v>94</v>
      </c>
      <c r="B27" s="7" t="s">
        <v>58</v>
      </c>
      <c r="C27" s="7" t="s">
        <v>13</v>
      </c>
      <c r="D27" s="4">
        <v>0</v>
      </c>
      <c r="E27" s="4">
        <v>70.2</v>
      </c>
      <c r="F27" s="4"/>
    </row>
    <row r="28" spans="1:6" ht="32.25" thickBot="1" x14ac:dyDescent="0.25">
      <c r="A28" s="19" t="s">
        <v>248</v>
      </c>
      <c r="B28" s="7" t="s">
        <v>60</v>
      </c>
      <c r="C28" s="7" t="s">
        <v>61</v>
      </c>
      <c r="D28" s="4">
        <v>4274</v>
      </c>
      <c r="E28" s="4">
        <v>8566.7000000000007</v>
      </c>
      <c r="F28" s="4">
        <f t="shared" si="0"/>
        <v>200.4375292466074</v>
      </c>
    </row>
    <row r="29" spans="1:6" ht="20.45" customHeight="1" thickBot="1" x14ac:dyDescent="0.25">
      <c r="A29" s="19" t="s">
        <v>95</v>
      </c>
      <c r="B29" s="7" t="s">
        <v>14</v>
      </c>
      <c r="C29" s="7" t="s">
        <v>15</v>
      </c>
      <c r="D29" s="4">
        <f>D30+D31</f>
        <v>52048</v>
      </c>
      <c r="E29" s="4">
        <f>E30+E31</f>
        <v>54342.600000000006</v>
      </c>
      <c r="F29" s="4">
        <f t="shared" si="0"/>
        <v>104.40862280971413</v>
      </c>
    </row>
    <row r="30" spans="1:6" ht="19.149999999999999" customHeight="1" thickBot="1" x14ac:dyDescent="0.25">
      <c r="A30" s="19" t="s">
        <v>96</v>
      </c>
      <c r="B30" s="7" t="s">
        <v>16</v>
      </c>
      <c r="C30" s="7" t="s">
        <v>17</v>
      </c>
      <c r="D30" s="4">
        <v>26417</v>
      </c>
      <c r="E30" s="4">
        <v>28936.3</v>
      </c>
      <c r="F30" s="4">
        <f t="shared" si="0"/>
        <v>109.53666199795586</v>
      </c>
    </row>
    <row r="31" spans="1:6" ht="18" customHeight="1" thickBot="1" x14ac:dyDescent="0.25">
      <c r="A31" s="19" t="s">
        <v>97</v>
      </c>
      <c r="B31" s="7" t="s">
        <v>18</v>
      </c>
      <c r="C31" s="7" t="s">
        <v>19</v>
      </c>
      <c r="D31" s="4">
        <f>D32+D33</f>
        <v>25631</v>
      </c>
      <c r="E31" s="4">
        <f>E32+E33</f>
        <v>25406.300000000003</v>
      </c>
      <c r="F31" s="4">
        <f t="shared" si="0"/>
        <v>99.123327220943409</v>
      </c>
    </row>
    <row r="32" spans="1:6" ht="17.45" customHeight="1" thickBot="1" x14ac:dyDescent="0.25">
      <c r="A32" s="19" t="s">
        <v>98</v>
      </c>
      <c r="B32" s="6" t="s">
        <v>76</v>
      </c>
      <c r="C32" s="6" t="s">
        <v>68</v>
      </c>
      <c r="D32" s="5">
        <v>19847</v>
      </c>
      <c r="E32" s="5">
        <v>19882.900000000001</v>
      </c>
      <c r="F32" s="5">
        <f t="shared" si="0"/>
        <v>100.1808837607699</v>
      </c>
    </row>
    <row r="33" spans="1:6" ht="19.149999999999999" customHeight="1" thickBot="1" x14ac:dyDescent="0.25">
      <c r="A33" s="19" t="s">
        <v>99</v>
      </c>
      <c r="B33" s="6" t="s">
        <v>69</v>
      </c>
      <c r="C33" s="6" t="s">
        <v>70</v>
      </c>
      <c r="D33" s="5">
        <v>5784</v>
      </c>
      <c r="E33" s="5">
        <v>5523.4</v>
      </c>
      <c r="F33" s="5">
        <f t="shared" si="0"/>
        <v>95.494467496542185</v>
      </c>
    </row>
    <row r="34" spans="1:6" ht="20.45" customHeight="1" thickBot="1" x14ac:dyDescent="0.25">
      <c r="A34" s="19" t="s">
        <v>100</v>
      </c>
      <c r="B34" s="7" t="s">
        <v>20</v>
      </c>
      <c r="C34" s="7" t="s">
        <v>21</v>
      </c>
      <c r="D34" s="4">
        <f>D35+D37</f>
        <v>10978</v>
      </c>
      <c r="E34" s="4">
        <f>E35+E37</f>
        <v>33278.9</v>
      </c>
      <c r="F34" s="4">
        <f t="shared" si="0"/>
        <v>303.14173802149759</v>
      </c>
    </row>
    <row r="35" spans="1:6" ht="32.450000000000003" customHeight="1" thickBot="1" x14ac:dyDescent="0.25">
      <c r="A35" s="19" t="s">
        <v>101</v>
      </c>
      <c r="B35" s="7" t="s">
        <v>22</v>
      </c>
      <c r="C35" s="7" t="s">
        <v>23</v>
      </c>
      <c r="D35" s="4">
        <f>D36</f>
        <v>10943</v>
      </c>
      <c r="E35" s="4">
        <f>E36</f>
        <v>33243.9</v>
      </c>
      <c r="F35" s="4">
        <f t="shared" si="0"/>
        <v>303.791464863383</v>
      </c>
    </row>
    <row r="36" spans="1:6" ht="51" customHeight="1" thickBot="1" x14ac:dyDescent="0.25">
      <c r="A36" s="19" t="s">
        <v>102</v>
      </c>
      <c r="B36" s="6" t="s">
        <v>44</v>
      </c>
      <c r="C36" s="6" t="s">
        <v>75</v>
      </c>
      <c r="D36" s="5">
        <v>10943</v>
      </c>
      <c r="E36" s="5">
        <v>33243.9</v>
      </c>
      <c r="F36" s="5">
        <f t="shared" si="0"/>
        <v>303.791464863383</v>
      </c>
    </row>
    <row r="37" spans="1:6" ht="51" customHeight="1" thickBot="1" x14ac:dyDescent="0.25">
      <c r="A37" s="19" t="s">
        <v>103</v>
      </c>
      <c r="B37" s="28" t="s">
        <v>341</v>
      </c>
      <c r="C37" s="7" t="s">
        <v>342</v>
      </c>
      <c r="D37" s="4">
        <f>D38</f>
        <v>35</v>
      </c>
      <c r="E37" s="4">
        <f>E38</f>
        <v>35</v>
      </c>
      <c r="F37" s="5">
        <f t="shared" si="0"/>
        <v>100</v>
      </c>
    </row>
    <row r="38" spans="1:6" ht="37.15" customHeight="1" thickBot="1" x14ac:dyDescent="0.25">
      <c r="A38" s="19" t="s">
        <v>104</v>
      </c>
      <c r="B38" s="29" t="s">
        <v>343</v>
      </c>
      <c r="C38" s="6" t="s">
        <v>344</v>
      </c>
      <c r="D38" s="5">
        <v>35</v>
      </c>
      <c r="E38" s="5">
        <v>35</v>
      </c>
      <c r="F38" s="5">
        <f t="shared" si="0"/>
        <v>100</v>
      </c>
    </row>
    <row r="39" spans="1:6" ht="51" customHeight="1" thickBot="1" x14ac:dyDescent="0.25">
      <c r="A39" s="19" t="s">
        <v>105</v>
      </c>
      <c r="B39" s="7" t="s">
        <v>24</v>
      </c>
      <c r="C39" s="7" t="s">
        <v>25</v>
      </c>
      <c r="D39" s="4">
        <f>D40+D44+D47</f>
        <v>24900.199999999997</v>
      </c>
      <c r="E39" s="4">
        <f>E40+E44+E47</f>
        <v>28340.6</v>
      </c>
      <c r="F39" s="4">
        <f t="shared" si="0"/>
        <v>113.81675649191574</v>
      </c>
    </row>
    <row r="40" spans="1:6" ht="111" thickBot="1" x14ac:dyDescent="0.25">
      <c r="A40" s="19" t="s">
        <v>249</v>
      </c>
      <c r="B40" s="7" t="s">
        <v>26</v>
      </c>
      <c r="C40" s="7" t="s">
        <v>43</v>
      </c>
      <c r="D40" s="4">
        <f>D41+D42+D43</f>
        <v>19415.099999999999</v>
      </c>
      <c r="E40" s="4">
        <f>E41+E42+E43</f>
        <v>22719.599999999999</v>
      </c>
      <c r="F40" s="4">
        <f t="shared" si="0"/>
        <v>117.02025742849638</v>
      </c>
    </row>
    <row r="41" spans="1:6" ht="79.5" customHeight="1" thickBot="1" x14ac:dyDescent="0.25">
      <c r="A41" s="19" t="s">
        <v>106</v>
      </c>
      <c r="B41" s="6" t="s">
        <v>45</v>
      </c>
      <c r="C41" s="6" t="s">
        <v>46</v>
      </c>
      <c r="D41" s="5">
        <v>16012.9</v>
      </c>
      <c r="E41" s="5">
        <v>19915.599999999999</v>
      </c>
      <c r="F41" s="5">
        <f t="shared" si="0"/>
        <v>124.37222489367947</v>
      </c>
    </row>
    <row r="42" spans="1:6" ht="111" thickBot="1" x14ac:dyDescent="0.25">
      <c r="A42" s="19" t="s">
        <v>107</v>
      </c>
      <c r="B42" s="6" t="s">
        <v>275</v>
      </c>
      <c r="C42" s="6" t="s">
        <v>324</v>
      </c>
      <c r="D42" s="5">
        <v>57.1</v>
      </c>
      <c r="E42" s="5">
        <v>57.1</v>
      </c>
      <c r="F42" s="5">
        <f t="shared" si="0"/>
        <v>100</v>
      </c>
    </row>
    <row r="43" spans="1:6" ht="48" thickBot="1" x14ac:dyDescent="0.25">
      <c r="A43" s="19" t="s">
        <v>325</v>
      </c>
      <c r="B43" s="6" t="s">
        <v>62</v>
      </c>
      <c r="C43" s="6" t="s">
        <v>63</v>
      </c>
      <c r="D43" s="5">
        <v>3345.1</v>
      </c>
      <c r="E43" s="5">
        <v>2746.9</v>
      </c>
      <c r="F43" s="5">
        <f t="shared" si="0"/>
        <v>82.117126543302149</v>
      </c>
    </row>
    <row r="44" spans="1:6" ht="48.6" customHeight="1" thickBot="1" x14ac:dyDescent="0.25">
      <c r="A44" s="19" t="s">
        <v>326</v>
      </c>
      <c r="B44" s="7" t="s">
        <v>266</v>
      </c>
      <c r="C44" s="7" t="s">
        <v>267</v>
      </c>
      <c r="D44" s="4">
        <f>D45+D46</f>
        <v>11.2</v>
      </c>
      <c r="E44" s="4">
        <f>E45+E46</f>
        <v>11.5</v>
      </c>
      <c r="F44" s="4">
        <f t="shared" si="0"/>
        <v>102.67857142857144</v>
      </c>
    </row>
    <row r="45" spans="1:6" ht="48" thickBot="1" x14ac:dyDescent="0.25">
      <c r="A45" s="19" t="s">
        <v>108</v>
      </c>
      <c r="B45" s="6" t="s">
        <v>268</v>
      </c>
      <c r="C45" s="6" t="s">
        <v>269</v>
      </c>
      <c r="D45" s="5">
        <v>11.2</v>
      </c>
      <c r="E45" s="5">
        <v>11.2</v>
      </c>
      <c r="F45" s="5">
        <f t="shared" si="0"/>
        <v>100</v>
      </c>
    </row>
    <row r="46" spans="1:6" ht="51" customHeight="1" thickBot="1" x14ac:dyDescent="0.25">
      <c r="A46" s="19"/>
      <c r="B46" s="6" t="s">
        <v>370</v>
      </c>
      <c r="C46" s="6" t="s">
        <v>371</v>
      </c>
      <c r="D46" s="5">
        <v>0</v>
      </c>
      <c r="E46" s="5">
        <v>0.3</v>
      </c>
      <c r="F46" s="5"/>
    </row>
    <row r="47" spans="1:6" ht="97.15" customHeight="1" thickBot="1" x14ac:dyDescent="0.25">
      <c r="A47" s="20" t="s">
        <v>109</v>
      </c>
      <c r="B47" s="8" t="s">
        <v>162</v>
      </c>
      <c r="C47" s="7" t="s">
        <v>164</v>
      </c>
      <c r="D47" s="4">
        <f>D48+D49</f>
        <v>5473.9</v>
      </c>
      <c r="E47" s="4">
        <f>E48+E49</f>
        <v>5609.5</v>
      </c>
      <c r="F47" s="4">
        <f t="shared" si="0"/>
        <v>102.477210033066</v>
      </c>
    </row>
    <row r="48" spans="1:6" ht="95.25" thickBot="1" x14ac:dyDescent="0.25">
      <c r="A48" s="20" t="s">
        <v>110</v>
      </c>
      <c r="B48" s="26" t="s">
        <v>163</v>
      </c>
      <c r="C48" s="6" t="s">
        <v>165</v>
      </c>
      <c r="D48" s="5">
        <v>4468.5</v>
      </c>
      <c r="E48" s="5">
        <v>4399.1000000000004</v>
      </c>
      <c r="F48" s="5">
        <f t="shared" si="0"/>
        <v>98.446906120622145</v>
      </c>
    </row>
    <row r="49" spans="1:6" ht="126.75" thickBot="1" x14ac:dyDescent="0.25">
      <c r="A49" s="20" t="s">
        <v>111</v>
      </c>
      <c r="B49" s="26" t="s">
        <v>225</v>
      </c>
      <c r="C49" s="6" t="s">
        <v>226</v>
      </c>
      <c r="D49" s="5">
        <v>1005.4</v>
      </c>
      <c r="E49" s="5">
        <v>1210.4000000000001</v>
      </c>
      <c r="F49" s="5">
        <f t="shared" si="0"/>
        <v>120.38989456932565</v>
      </c>
    </row>
    <row r="50" spans="1:6" ht="32.25" thickBot="1" x14ac:dyDescent="0.25">
      <c r="A50" s="19" t="s">
        <v>112</v>
      </c>
      <c r="B50" s="7" t="s">
        <v>27</v>
      </c>
      <c r="C50" s="7" t="s">
        <v>28</v>
      </c>
      <c r="D50" s="4">
        <f>D51</f>
        <v>14305</v>
      </c>
      <c r="E50" s="4">
        <f>E51</f>
        <v>10809.2</v>
      </c>
      <c r="F50" s="4">
        <f t="shared" si="0"/>
        <v>75.562390772457192</v>
      </c>
    </row>
    <row r="51" spans="1:6" ht="32.25" thickBot="1" x14ac:dyDescent="0.25">
      <c r="A51" s="19" t="s">
        <v>113</v>
      </c>
      <c r="B51" s="7" t="s">
        <v>29</v>
      </c>
      <c r="C51" s="7" t="s">
        <v>30</v>
      </c>
      <c r="D51" s="4">
        <v>14305</v>
      </c>
      <c r="E51" s="4">
        <v>10809.2</v>
      </c>
      <c r="F51" s="4">
        <f t="shared" si="0"/>
        <v>75.562390772457192</v>
      </c>
    </row>
    <row r="52" spans="1:6" ht="30.75" customHeight="1" thickBot="1" x14ac:dyDescent="0.25">
      <c r="A52" s="19" t="s">
        <v>114</v>
      </c>
      <c r="B52" s="7" t="s">
        <v>31</v>
      </c>
      <c r="C52" s="7" t="s">
        <v>180</v>
      </c>
      <c r="D52" s="4">
        <f>D53+D54</f>
        <v>1207.0999999999999</v>
      </c>
      <c r="E52" s="4">
        <f>E53+E54</f>
        <v>1223.4000000000001</v>
      </c>
      <c r="F52" s="4">
        <f t="shared" si="0"/>
        <v>101.35034379918815</v>
      </c>
    </row>
    <row r="53" spans="1:6" ht="18" customHeight="1" thickBot="1" x14ac:dyDescent="0.25">
      <c r="A53" s="19" t="s">
        <v>115</v>
      </c>
      <c r="B53" s="7" t="s">
        <v>245</v>
      </c>
      <c r="C53" s="7" t="s">
        <v>55</v>
      </c>
      <c r="D53" s="4">
        <v>555.20000000000005</v>
      </c>
      <c r="E53" s="4">
        <v>562.20000000000005</v>
      </c>
      <c r="F53" s="4">
        <f t="shared" si="0"/>
        <v>101.26080691642652</v>
      </c>
    </row>
    <row r="54" spans="1:6" ht="19.149999999999999" customHeight="1" thickBot="1" x14ac:dyDescent="0.25">
      <c r="A54" s="19" t="s">
        <v>250</v>
      </c>
      <c r="B54" s="7" t="s">
        <v>56</v>
      </c>
      <c r="C54" s="7" t="s">
        <v>57</v>
      </c>
      <c r="D54" s="4">
        <v>651.9</v>
      </c>
      <c r="E54" s="4">
        <v>661.2</v>
      </c>
      <c r="F54" s="4">
        <f t="shared" si="0"/>
        <v>101.42659917165211</v>
      </c>
    </row>
    <row r="55" spans="1:6" ht="32.25" thickBot="1" x14ac:dyDescent="0.25">
      <c r="A55" s="19" t="s">
        <v>116</v>
      </c>
      <c r="B55" s="7" t="s">
        <v>32</v>
      </c>
      <c r="C55" s="7" t="s">
        <v>33</v>
      </c>
      <c r="D55" s="4">
        <f>D56+D59+D61</f>
        <v>10892</v>
      </c>
      <c r="E55" s="4">
        <f>E56+E59+E61</f>
        <v>12448.1</v>
      </c>
      <c r="F55" s="4">
        <f t="shared" si="0"/>
        <v>114.2866323907455</v>
      </c>
    </row>
    <row r="56" spans="1:6" ht="97.9" customHeight="1" thickBot="1" x14ac:dyDescent="0.25">
      <c r="A56" s="19" t="s">
        <v>117</v>
      </c>
      <c r="B56" s="7" t="s">
        <v>34</v>
      </c>
      <c r="C56" s="7" t="s">
        <v>81</v>
      </c>
      <c r="D56" s="4">
        <f>D57+D58</f>
        <v>8309.8000000000011</v>
      </c>
      <c r="E56" s="4">
        <f>E57+E58</f>
        <v>9315.1</v>
      </c>
      <c r="F56" s="4">
        <f t="shared" si="0"/>
        <v>112.09776408577822</v>
      </c>
    </row>
    <row r="57" spans="1:6" ht="112.15" customHeight="1" thickBot="1" x14ac:dyDescent="0.25">
      <c r="A57" s="19" t="s">
        <v>118</v>
      </c>
      <c r="B57" s="6" t="s">
        <v>332</v>
      </c>
      <c r="C57" s="6" t="s">
        <v>333</v>
      </c>
      <c r="D57" s="5">
        <v>8302.7000000000007</v>
      </c>
      <c r="E57" s="5">
        <v>9311.5</v>
      </c>
      <c r="F57" s="5">
        <f t="shared" si="0"/>
        <v>112.15026437183084</v>
      </c>
    </row>
    <row r="58" spans="1:6" ht="111.6" customHeight="1" thickBot="1" x14ac:dyDescent="0.25">
      <c r="A58" s="19" t="s">
        <v>119</v>
      </c>
      <c r="B58" s="6" t="s">
        <v>334</v>
      </c>
      <c r="C58" s="6" t="s">
        <v>335</v>
      </c>
      <c r="D58" s="5">
        <v>7.1</v>
      </c>
      <c r="E58" s="5">
        <v>3.6</v>
      </c>
      <c r="F58" s="5">
        <f t="shared" si="0"/>
        <v>50.704225352112672</v>
      </c>
    </row>
    <row r="59" spans="1:6" ht="35.450000000000003" customHeight="1" thickBot="1" x14ac:dyDescent="0.25">
      <c r="A59" s="19" t="s">
        <v>120</v>
      </c>
      <c r="B59" s="7" t="s">
        <v>35</v>
      </c>
      <c r="C59" s="7" t="s">
        <v>78</v>
      </c>
      <c r="D59" s="4">
        <f>D60</f>
        <v>2362.1999999999998</v>
      </c>
      <c r="E59" s="4">
        <f>E60</f>
        <v>2968.6</v>
      </c>
      <c r="F59" s="4">
        <f t="shared" si="0"/>
        <v>125.67098467530269</v>
      </c>
    </row>
    <row r="60" spans="1:6" ht="48.75" customHeight="1" thickBot="1" x14ac:dyDescent="0.25">
      <c r="A60" s="19" t="s">
        <v>121</v>
      </c>
      <c r="B60" s="6" t="s">
        <v>47</v>
      </c>
      <c r="C60" s="6" t="s">
        <v>48</v>
      </c>
      <c r="D60" s="5">
        <v>2362.1999999999998</v>
      </c>
      <c r="E60" s="5">
        <v>2968.6</v>
      </c>
      <c r="F60" s="5">
        <f t="shared" si="0"/>
        <v>125.67098467530269</v>
      </c>
    </row>
    <row r="61" spans="1:6" ht="81.599999999999994" customHeight="1" thickBot="1" x14ac:dyDescent="0.25">
      <c r="A61" s="19" t="s">
        <v>122</v>
      </c>
      <c r="B61" s="7" t="s">
        <v>79</v>
      </c>
      <c r="C61" s="7" t="s">
        <v>85</v>
      </c>
      <c r="D61" s="4">
        <f>D62</f>
        <v>220</v>
      </c>
      <c r="E61" s="4">
        <f>E62</f>
        <v>164.4</v>
      </c>
      <c r="F61" s="4">
        <f t="shared" si="0"/>
        <v>74.727272727272734</v>
      </c>
    </row>
    <row r="62" spans="1:6" ht="82.15" customHeight="1" thickBot="1" x14ac:dyDescent="0.25">
      <c r="A62" s="19" t="s">
        <v>123</v>
      </c>
      <c r="B62" s="6" t="s">
        <v>229</v>
      </c>
      <c r="C62" s="6" t="s">
        <v>230</v>
      </c>
      <c r="D62" s="5">
        <v>220</v>
      </c>
      <c r="E62" s="5">
        <v>164.4</v>
      </c>
      <c r="F62" s="5">
        <f t="shared" si="0"/>
        <v>74.727272727272734</v>
      </c>
    </row>
    <row r="63" spans="1:6" ht="19.149999999999999" customHeight="1" thickBot="1" x14ac:dyDescent="0.25">
      <c r="A63" s="19" t="s">
        <v>124</v>
      </c>
      <c r="B63" s="7" t="s">
        <v>36</v>
      </c>
      <c r="C63" s="7" t="s">
        <v>37</v>
      </c>
      <c r="D63" s="4">
        <f>D64+D65+D66+D67+D68+D69+D70+D71+D72+D73+D74+D75+D76+D77+D78+D79+D80+D81</f>
        <v>1623.2000000000003</v>
      </c>
      <c r="E63" s="4">
        <f>E64+E65+E66+E67+E68+E69+E70+E71+E72+E73+E74+E75+E76+E77+E78+E79+E80+E81</f>
        <v>15908.999999999998</v>
      </c>
      <c r="F63" s="4">
        <f t="shared" si="0"/>
        <v>980.10103499260686</v>
      </c>
    </row>
    <row r="64" spans="1:6" ht="64.150000000000006" customHeight="1" thickBot="1" x14ac:dyDescent="0.25">
      <c r="A64" s="19" t="s">
        <v>125</v>
      </c>
      <c r="B64" s="8" t="s">
        <v>183</v>
      </c>
      <c r="C64" s="7" t="s">
        <v>184</v>
      </c>
      <c r="D64" s="4">
        <v>52.7</v>
      </c>
      <c r="E64" s="4">
        <v>7.5</v>
      </c>
      <c r="F64" s="4">
        <f t="shared" si="0"/>
        <v>14.231499051233396</v>
      </c>
    </row>
    <row r="65" spans="1:6" ht="97.15" customHeight="1" thickBot="1" x14ac:dyDescent="0.25">
      <c r="A65" s="19" t="s">
        <v>126</v>
      </c>
      <c r="B65" s="8" t="s">
        <v>185</v>
      </c>
      <c r="C65" s="7" t="s">
        <v>186</v>
      </c>
      <c r="D65" s="4">
        <v>149.80000000000001</v>
      </c>
      <c r="E65" s="4">
        <v>224.2</v>
      </c>
      <c r="F65" s="4">
        <f t="shared" si="0"/>
        <v>149.66622162883843</v>
      </c>
    </row>
    <row r="66" spans="1:6" ht="63.6" customHeight="1" thickBot="1" x14ac:dyDescent="0.25">
      <c r="A66" s="19" t="s">
        <v>127</v>
      </c>
      <c r="B66" s="8" t="s">
        <v>221</v>
      </c>
      <c r="C66" s="7" t="s">
        <v>224</v>
      </c>
      <c r="D66" s="4">
        <v>18.8</v>
      </c>
      <c r="E66" s="4">
        <v>8</v>
      </c>
      <c r="F66" s="4">
        <f t="shared" si="0"/>
        <v>42.553191489361701</v>
      </c>
    </row>
    <row r="67" spans="1:6" ht="78.599999999999994" customHeight="1" thickBot="1" x14ac:dyDescent="0.25">
      <c r="A67" s="19" t="s">
        <v>128</v>
      </c>
      <c r="B67" s="8" t="s">
        <v>231</v>
      </c>
      <c r="C67" s="7" t="s">
        <v>272</v>
      </c>
      <c r="D67" s="4">
        <v>0</v>
      </c>
      <c r="E67" s="4">
        <v>2</v>
      </c>
      <c r="F67" s="4"/>
    </row>
    <row r="68" spans="1:6" ht="63.6" customHeight="1" thickBot="1" x14ac:dyDescent="0.25">
      <c r="A68" s="19" t="s">
        <v>327</v>
      </c>
      <c r="B68" s="8" t="s">
        <v>242</v>
      </c>
      <c r="C68" s="7" t="s">
        <v>243</v>
      </c>
      <c r="D68" s="4">
        <v>1</v>
      </c>
      <c r="E68" s="4">
        <v>0</v>
      </c>
      <c r="F68" s="4">
        <f t="shared" si="0"/>
        <v>0</v>
      </c>
    </row>
    <row r="69" spans="1:6" ht="64.150000000000006" customHeight="1" thickBot="1" x14ac:dyDescent="0.25">
      <c r="A69" s="19" t="s">
        <v>167</v>
      </c>
      <c r="B69" s="8" t="s">
        <v>276</v>
      </c>
      <c r="C69" s="7" t="s">
        <v>323</v>
      </c>
      <c r="D69" s="4">
        <v>39.200000000000003</v>
      </c>
      <c r="E69" s="4">
        <v>0</v>
      </c>
      <c r="F69" s="4">
        <f t="shared" si="0"/>
        <v>0</v>
      </c>
    </row>
    <row r="70" spans="1:6" ht="97.15" customHeight="1" thickBot="1" x14ac:dyDescent="0.25">
      <c r="A70" s="19" t="s">
        <v>168</v>
      </c>
      <c r="B70" s="8" t="s">
        <v>238</v>
      </c>
      <c r="C70" s="7" t="s">
        <v>239</v>
      </c>
      <c r="D70" s="4">
        <v>1.1000000000000001</v>
      </c>
      <c r="E70" s="4">
        <v>0.7</v>
      </c>
      <c r="F70" s="4">
        <f t="shared" si="0"/>
        <v>63.636363636363626</v>
      </c>
    </row>
    <row r="71" spans="1:6" ht="111.6" customHeight="1" thickBot="1" x14ac:dyDescent="0.25">
      <c r="A71" s="19" t="s">
        <v>129</v>
      </c>
      <c r="B71" s="8" t="s">
        <v>187</v>
      </c>
      <c r="C71" s="7" t="s">
        <v>273</v>
      </c>
      <c r="D71" s="4">
        <v>60.7</v>
      </c>
      <c r="E71" s="4">
        <v>27.6</v>
      </c>
      <c r="F71" s="4">
        <f t="shared" si="0"/>
        <v>45.469522240527183</v>
      </c>
    </row>
    <row r="72" spans="1:6" ht="80.45" customHeight="1" thickBot="1" x14ac:dyDescent="0.25">
      <c r="A72" s="19" t="s">
        <v>130</v>
      </c>
      <c r="B72" s="8" t="s">
        <v>189</v>
      </c>
      <c r="C72" s="7" t="s">
        <v>216</v>
      </c>
      <c r="D72" s="4">
        <v>6.3</v>
      </c>
      <c r="E72" s="4">
        <v>4.8</v>
      </c>
      <c r="F72" s="4">
        <f t="shared" si="0"/>
        <v>76.19047619047619</v>
      </c>
    </row>
    <row r="73" spans="1:6" ht="64.900000000000006" customHeight="1" thickBot="1" x14ac:dyDescent="0.25">
      <c r="A73" s="19" t="s">
        <v>251</v>
      </c>
      <c r="B73" s="8" t="s">
        <v>188</v>
      </c>
      <c r="C73" s="7" t="s">
        <v>215</v>
      </c>
      <c r="D73" s="4">
        <v>4.2</v>
      </c>
      <c r="E73" s="4">
        <v>174.7</v>
      </c>
      <c r="F73" s="4">
        <f t="shared" si="0"/>
        <v>4159.5238095238092</v>
      </c>
    </row>
    <row r="74" spans="1:6" ht="79.150000000000006" customHeight="1" thickBot="1" x14ac:dyDescent="0.25">
      <c r="A74" s="19" t="s">
        <v>131</v>
      </c>
      <c r="B74" s="8" t="s">
        <v>190</v>
      </c>
      <c r="C74" s="7" t="s">
        <v>191</v>
      </c>
      <c r="D74" s="4">
        <v>274.39999999999998</v>
      </c>
      <c r="E74" s="4">
        <v>493.8</v>
      </c>
      <c r="F74" s="4">
        <f t="shared" si="0"/>
        <v>179.95626822157436</v>
      </c>
    </row>
    <row r="75" spans="1:6" ht="66.75" customHeight="1" thickBot="1" x14ac:dyDescent="0.25">
      <c r="A75" s="19" t="s">
        <v>252</v>
      </c>
      <c r="B75" s="8" t="s">
        <v>192</v>
      </c>
      <c r="C75" s="7" t="s">
        <v>193</v>
      </c>
      <c r="D75" s="4">
        <v>0</v>
      </c>
      <c r="E75" s="4">
        <v>146</v>
      </c>
      <c r="F75" s="4"/>
    </row>
    <row r="76" spans="1:6" ht="64.150000000000006" customHeight="1" thickBot="1" x14ac:dyDescent="0.25">
      <c r="A76" s="19" t="s">
        <v>132</v>
      </c>
      <c r="B76" s="8" t="s">
        <v>262</v>
      </c>
      <c r="C76" s="7" t="s">
        <v>263</v>
      </c>
      <c r="D76" s="4">
        <v>0</v>
      </c>
      <c r="E76" s="4">
        <v>13072.3</v>
      </c>
      <c r="F76" s="4"/>
    </row>
    <row r="77" spans="1:6" ht="114" customHeight="1" thickBot="1" x14ac:dyDescent="0.25">
      <c r="A77" s="19" t="s">
        <v>133</v>
      </c>
      <c r="B77" s="8" t="s">
        <v>194</v>
      </c>
      <c r="C77" s="7" t="s">
        <v>195</v>
      </c>
      <c r="D77" s="4">
        <v>0</v>
      </c>
      <c r="E77" s="4">
        <v>773.9</v>
      </c>
      <c r="F77" s="4"/>
    </row>
    <row r="78" spans="1:6" ht="113.45" customHeight="1" thickBot="1" x14ac:dyDescent="0.25">
      <c r="A78" s="19" t="s">
        <v>134</v>
      </c>
      <c r="B78" s="8" t="s">
        <v>336</v>
      </c>
      <c r="C78" s="7" t="s">
        <v>337</v>
      </c>
      <c r="D78" s="4">
        <v>0</v>
      </c>
      <c r="E78" s="4">
        <v>1.3</v>
      </c>
      <c r="F78" s="4"/>
    </row>
    <row r="79" spans="1:6" ht="52.9" customHeight="1" thickBot="1" x14ac:dyDescent="0.25">
      <c r="A79" s="19" t="s">
        <v>328</v>
      </c>
      <c r="B79" s="8" t="s">
        <v>271</v>
      </c>
      <c r="C79" s="7" t="s">
        <v>240</v>
      </c>
      <c r="D79" s="4">
        <v>300</v>
      </c>
      <c r="E79" s="4">
        <v>321.10000000000002</v>
      </c>
      <c r="F79" s="4">
        <f t="shared" si="0"/>
        <v>107.03333333333333</v>
      </c>
    </row>
    <row r="80" spans="1:6" ht="193.9" customHeight="1" thickBot="1" x14ac:dyDescent="0.25">
      <c r="A80" s="19" t="s">
        <v>222</v>
      </c>
      <c r="B80" s="8" t="s">
        <v>196</v>
      </c>
      <c r="C80" s="7" t="s">
        <v>274</v>
      </c>
      <c r="D80" s="4">
        <v>453.6</v>
      </c>
      <c r="E80" s="4">
        <v>514.20000000000005</v>
      </c>
      <c r="F80" s="4">
        <f t="shared" si="0"/>
        <v>113.35978835978837</v>
      </c>
    </row>
    <row r="81" spans="1:6" ht="34.5" customHeight="1" thickBot="1" x14ac:dyDescent="0.25">
      <c r="A81" s="19" t="s">
        <v>223</v>
      </c>
      <c r="B81" s="8" t="s">
        <v>197</v>
      </c>
      <c r="C81" s="7" t="s">
        <v>198</v>
      </c>
      <c r="D81" s="4">
        <v>261.39999999999998</v>
      </c>
      <c r="E81" s="4">
        <v>136.9</v>
      </c>
      <c r="F81" s="4">
        <f t="shared" si="0"/>
        <v>52.371843917368025</v>
      </c>
    </row>
    <row r="82" spans="1:6" ht="19.149999999999999" customHeight="1" thickBot="1" x14ac:dyDescent="0.25">
      <c r="A82" s="19" t="s">
        <v>135</v>
      </c>
      <c r="B82" s="8" t="s">
        <v>232</v>
      </c>
      <c r="C82" s="7" t="s">
        <v>233</v>
      </c>
      <c r="D82" s="4">
        <f>D84+D85</f>
        <v>7550</v>
      </c>
      <c r="E82" s="4">
        <f>E83+E84+E85</f>
        <v>7536.3</v>
      </c>
      <c r="F82" s="4">
        <f t="shared" si="0"/>
        <v>99.818543046357618</v>
      </c>
    </row>
    <row r="83" spans="1:6" ht="19.149999999999999" customHeight="1" thickBot="1" x14ac:dyDescent="0.25">
      <c r="A83" s="19" t="s">
        <v>270</v>
      </c>
      <c r="B83" s="8" t="s">
        <v>372</v>
      </c>
      <c r="C83" s="7" t="s">
        <v>373</v>
      </c>
      <c r="D83" s="4">
        <v>0</v>
      </c>
      <c r="E83" s="4">
        <v>4.2</v>
      </c>
      <c r="F83" s="4"/>
    </row>
    <row r="84" spans="1:6" ht="18.600000000000001" customHeight="1" thickBot="1" x14ac:dyDescent="0.25">
      <c r="A84" s="19" t="s">
        <v>136</v>
      </c>
      <c r="B84" s="8" t="s">
        <v>234</v>
      </c>
      <c r="C84" s="7" t="s">
        <v>235</v>
      </c>
      <c r="D84" s="4">
        <v>46.3</v>
      </c>
      <c r="E84" s="4">
        <v>28.4</v>
      </c>
      <c r="F84" s="4">
        <f t="shared" si="0"/>
        <v>61.339092872570198</v>
      </c>
    </row>
    <row r="85" spans="1:6" ht="18.600000000000001" customHeight="1" thickBot="1" x14ac:dyDescent="0.25">
      <c r="A85" s="19" t="s">
        <v>137</v>
      </c>
      <c r="B85" s="8" t="s">
        <v>261</v>
      </c>
      <c r="C85" s="7" t="s">
        <v>244</v>
      </c>
      <c r="D85" s="4">
        <v>7503.7</v>
      </c>
      <c r="E85" s="4">
        <v>7503.7</v>
      </c>
      <c r="F85" s="4">
        <f t="shared" si="0"/>
        <v>100</v>
      </c>
    </row>
    <row r="86" spans="1:6" ht="18" customHeight="1" thickBot="1" x14ac:dyDescent="0.25">
      <c r="A86" s="19" t="s">
        <v>138</v>
      </c>
      <c r="B86" s="7" t="s">
        <v>38</v>
      </c>
      <c r="C86" s="7" t="s">
        <v>39</v>
      </c>
      <c r="D86" s="4">
        <f>D87+D124+D127+D133</f>
        <v>1716519.6</v>
      </c>
      <c r="E86" s="4">
        <f>E87+E124+E127+E133</f>
        <v>1756910.9000000001</v>
      </c>
      <c r="F86" s="4">
        <f t="shared" ref="F86:F140" si="1">E86/D86*100</f>
        <v>102.35309285137204</v>
      </c>
    </row>
    <row r="87" spans="1:6" ht="33" customHeight="1" thickBot="1" x14ac:dyDescent="0.25">
      <c r="A87" s="19" t="s">
        <v>139</v>
      </c>
      <c r="B87" s="7" t="s">
        <v>40</v>
      </c>
      <c r="C87" s="7" t="s">
        <v>41</v>
      </c>
      <c r="D87" s="4">
        <f>D88+D93+D102+D115</f>
        <v>1719440.3</v>
      </c>
      <c r="E87" s="4">
        <f>E88+E93+E102+E115</f>
        <v>1759831.5</v>
      </c>
      <c r="F87" s="4">
        <f t="shared" si="1"/>
        <v>102.34908999166763</v>
      </c>
    </row>
    <row r="88" spans="1:6" ht="32.25" thickBot="1" x14ac:dyDescent="0.25">
      <c r="A88" s="19" t="s">
        <v>140</v>
      </c>
      <c r="B88" s="10" t="s">
        <v>199</v>
      </c>
      <c r="C88" s="10" t="s">
        <v>200</v>
      </c>
      <c r="D88" s="4">
        <f>D89+D91</f>
        <v>359424.3</v>
      </c>
      <c r="E88" s="4">
        <f>E89+E91</f>
        <v>359424.3</v>
      </c>
      <c r="F88" s="4">
        <f t="shared" si="1"/>
        <v>100</v>
      </c>
    </row>
    <row r="89" spans="1:6" ht="32.25" thickBot="1" x14ac:dyDescent="0.25">
      <c r="A89" s="19" t="s">
        <v>141</v>
      </c>
      <c r="B89" s="9" t="s">
        <v>201</v>
      </c>
      <c r="C89" s="9" t="s">
        <v>202</v>
      </c>
      <c r="D89" s="5">
        <f>D90</f>
        <v>358626</v>
      </c>
      <c r="E89" s="5">
        <f>E90</f>
        <v>358626</v>
      </c>
      <c r="F89" s="5">
        <f t="shared" si="1"/>
        <v>100</v>
      </c>
    </row>
    <row r="90" spans="1:6" ht="32.450000000000003" customHeight="1" thickBot="1" x14ac:dyDescent="0.25">
      <c r="A90" s="19" t="s">
        <v>142</v>
      </c>
      <c r="B90" s="9" t="s">
        <v>277</v>
      </c>
      <c r="C90" s="9" t="s">
        <v>278</v>
      </c>
      <c r="D90" s="5">
        <v>358626</v>
      </c>
      <c r="E90" s="5">
        <v>358626</v>
      </c>
      <c r="F90" s="5">
        <f t="shared" si="1"/>
        <v>100</v>
      </c>
    </row>
    <row r="91" spans="1:6" ht="32.450000000000003" customHeight="1" thickBot="1" x14ac:dyDescent="0.25">
      <c r="A91" s="19" t="s">
        <v>143</v>
      </c>
      <c r="B91" s="9" t="s">
        <v>363</v>
      </c>
      <c r="C91" s="9" t="s">
        <v>364</v>
      </c>
      <c r="D91" s="5">
        <f>D92</f>
        <v>798.3</v>
      </c>
      <c r="E91" s="5">
        <f>E92</f>
        <v>798.3</v>
      </c>
      <c r="F91" s="5">
        <f t="shared" si="1"/>
        <v>100</v>
      </c>
    </row>
    <row r="92" spans="1:6" ht="48" customHeight="1" thickBot="1" x14ac:dyDescent="0.25">
      <c r="A92" s="19" t="s">
        <v>253</v>
      </c>
      <c r="B92" s="9" t="s">
        <v>365</v>
      </c>
      <c r="C92" s="9" t="s">
        <v>366</v>
      </c>
      <c r="D92" s="5">
        <v>798.3</v>
      </c>
      <c r="E92" s="5">
        <v>798.3</v>
      </c>
      <c r="F92" s="5">
        <f t="shared" si="1"/>
        <v>100</v>
      </c>
    </row>
    <row r="93" spans="1:6" ht="36.6" customHeight="1" thickBot="1" x14ac:dyDescent="0.25">
      <c r="A93" s="19" t="s">
        <v>254</v>
      </c>
      <c r="B93" s="7" t="s">
        <v>153</v>
      </c>
      <c r="C93" s="7" t="s">
        <v>59</v>
      </c>
      <c r="D93" s="4">
        <f>D94+D96+D98+D100</f>
        <v>151973.20000000001</v>
      </c>
      <c r="E93" s="4">
        <f>E94+E96+E98+E100</f>
        <v>149144.1</v>
      </c>
      <c r="F93" s="4">
        <f t="shared" si="1"/>
        <v>98.138421774365483</v>
      </c>
    </row>
    <row r="94" spans="1:6" ht="32.25" thickBot="1" x14ac:dyDescent="0.25">
      <c r="A94" s="19" t="s">
        <v>144</v>
      </c>
      <c r="B94" s="9" t="s">
        <v>236</v>
      </c>
      <c r="C94" s="6" t="s">
        <v>237</v>
      </c>
      <c r="D94" s="5">
        <f>D95</f>
        <v>1521.4</v>
      </c>
      <c r="E94" s="5">
        <f>E95</f>
        <v>1521.4</v>
      </c>
      <c r="F94" s="5">
        <f t="shared" si="1"/>
        <v>100</v>
      </c>
    </row>
    <row r="95" spans="1:6" ht="52.5" customHeight="1" thickBot="1" x14ac:dyDescent="0.25">
      <c r="A95" s="19" t="s">
        <v>145</v>
      </c>
      <c r="B95" s="9" t="s">
        <v>279</v>
      </c>
      <c r="C95" s="6" t="s">
        <v>280</v>
      </c>
      <c r="D95" s="5">
        <v>1521.4</v>
      </c>
      <c r="E95" s="5">
        <v>1521.4</v>
      </c>
      <c r="F95" s="5">
        <f t="shared" si="1"/>
        <v>100</v>
      </c>
    </row>
    <row r="96" spans="1:6" ht="21" customHeight="1" thickBot="1" x14ac:dyDescent="0.25">
      <c r="A96" s="19" t="s">
        <v>146</v>
      </c>
      <c r="B96" s="9" t="s">
        <v>345</v>
      </c>
      <c r="C96" s="9" t="s">
        <v>346</v>
      </c>
      <c r="D96" s="5">
        <f>D97</f>
        <v>117</v>
      </c>
      <c r="E96" s="5">
        <f>E97</f>
        <v>117</v>
      </c>
      <c r="F96" s="5">
        <f t="shared" si="1"/>
        <v>100</v>
      </c>
    </row>
    <row r="97" spans="1:6" ht="35.450000000000003" customHeight="1" thickBot="1" x14ac:dyDescent="0.25">
      <c r="A97" s="19" t="s">
        <v>147</v>
      </c>
      <c r="B97" s="9" t="s">
        <v>347</v>
      </c>
      <c r="C97" s="9" t="s">
        <v>348</v>
      </c>
      <c r="D97" s="5">
        <v>117</v>
      </c>
      <c r="E97" s="5">
        <v>117</v>
      </c>
      <c r="F97" s="5">
        <f t="shared" si="1"/>
        <v>100</v>
      </c>
    </row>
    <row r="98" spans="1:6" ht="33.6" customHeight="1" thickBot="1" x14ac:dyDescent="0.25">
      <c r="A98" s="19" t="s">
        <v>148</v>
      </c>
      <c r="B98" s="9" t="s">
        <v>265</v>
      </c>
      <c r="C98" s="6" t="s">
        <v>264</v>
      </c>
      <c r="D98" s="5">
        <f>D99</f>
        <v>41302.5</v>
      </c>
      <c r="E98" s="5">
        <f>E99</f>
        <v>41302.5</v>
      </c>
      <c r="F98" s="5">
        <f t="shared" si="1"/>
        <v>100</v>
      </c>
    </row>
    <row r="99" spans="1:6" ht="48" customHeight="1" thickBot="1" x14ac:dyDescent="0.25">
      <c r="A99" s="19" t="s">
        <v>149</v>
      </c>
      <c r="B99" s="9" t="s">
        <v>281</v>
      </c>
      <c r="C99" s="6" t="s">
        <v>282</v>
      </c>
      <c r="D99" s="5">
        <v>41302.5</v>
      </c>
      <c r="E99" s="5">
        <v>41302.5</v>
      </c>
      <c r="F99" s="5">
        <f t="shared" si="1"/>
        <v>100</v>
      </c>
    </row>
    <row r="100" spans="1:6" ht="19.149999999999999" customHeight="1" thickBot="1" x14ac:dyDescent="0.25">
      <c r="A100" s="19" t="s">
        <v>150</v>
      </c>
      <c r="B100" s="6" t="s">
        <v>154</v>
      </c>
      <c r="C100" s="6" t="s">
        <v>49</v>
      </c>
      <c r="D100" s="5">
        <f>D101</f>
        <v>109032.3</v>
      </c>
      <c r="E100" s="5">
        <f>E101</f>
        <v>106203.2</v>
      </c>
      <c r="F100" s="5">
        <f t="shared" si="1"/>
        <v>97.40526431158473</v>
      </c>
    </row>
    <row r="101" spans="1:6" ht="17.45" customHeight="1" thickBot="1" x14ac:dyDescent="0.25">
      <c r="A101" s="19" t="s">
        <v>151</v>
      </c>
      <c r="B101" s="6" t="s">
        <v>283</v>
      </c>
      <c r="C101" s="6" t="s">
        <v>284</v>
      </c>
      <c r="D101" s="5">
        <v>109032.3</v>
      </c>
      <c r="E101" s="5">
        <v>106203.2</v>
      </c>
      <c r="F101" s="5">
        <f t="shared" si="1"/>
        <v>97.40526431158473</v>
      </c>
    </row>
    <row r="102" spans="1:6" ht="32.25" thickBot="1" x14ac:dyDescent="0.25">
      <c r="A102" s="19" t="s">
        <v>152</v>
      </c>
      <c r="B102" s="7" t="s">
        <v>155</v>
      </c>
      <c r="C102" s="7" t="s">
        <v>74</v>
      </c>
      <c r="D102" s="4">
        <f>D103+D105+D107+D109+D111+D113</f>
        <v>1134106.2</v>
      </c>
      <c r="E102" s="4">
        <f>E103+E105+E107+E109+E111+E113</f>
        <v>1179979.7</v>
      </c>
      <c r="F102" s="4">
        <f t="shared" si="1"/>
        <v>104.04490337853723</v>
      </c>
    </row>
    <row r="103" spans="1:6" ht="48" thickBot="1" x14ac:dyDescent="0.25">
      <c r="A103" s="19" t="s">
        <v>169</v>
      </c>
      <c r="B103" s="6" t="s">
        <v>156</v>
      </c>
      <c r="C103" s="6" t="s">
        <v>51</v>
      </c>
      <c r="D103" s="5">
        <f>D104</f>
        <v>7707.1</v>
      </c>
      <c r="E103" s="5">
        <f>E104</f>
        <v>7707.1</v>
      </c>
      <c r="F103" s="5">
        <f t="shared" si="1"/>
        <v>100</v>
      </c>
    </row>
    <row r="104" spans="1:6" ht="48" thickBot="1" x14ac:dyDescent="0.25">
      <c r="A104" s="19" t="s">
        <v>170</v>
      </c>
      <c r="B104" s="6" t="s">
        <v>285</v>
      </c>
      <c r="C104" s="6" t="s">
        <v>286</v>
      </c>
      <c r="D104" s="5">
        <v>7707.1</v>
      </c>
      <c r="E104" s="5">
        <v>7707.1</v>
      </c>
      <c r="F104" s="5">
        <f t="shared" si="1"/>
        <v>100</v>
      </c>
    </row>
    <row r="105" spans="1:6" ht="48" thickBot="1" x14ac:dyDescent="0.25">
      <c r="A105" s="19" t="s">
        <v>171</v>
      </c>
      <c r="B105" s="6" t="s">
        <v>157</v>
      </c>
      <c r="C105" s="6" t="s">
        <v>80</v>
      </c>
      <c r="D105" s="5">
        <f>D106</f>
        <v>141210.29999999999</v>
      </c>
      <c r="E105" s="5">
        <f>E106</f>
        <v>152503.9</v>
      </c>
      <c r="F105" s="5">
        <f t="shared" si="1"/>
        <v>107.99771688042587</v>
      </c>
    </row>
    <row r="106" spans="1:6" ht="48" thickBot="1" x14ac:dyDescent="0.25">
      <c r="A106" s="19" t="s">
        <v>172</v>
      </c>
      <c r="B106" s="6" t="s">
        <v>287</v>
      </c>
      <c r="C106" s="6" t="s">
        <v>288</v>
      </c>
      <c r="D106" s="5">
        <v>141210.29999999999</v>
      </c>
      <c r="E106" s="5">
        <v>152503.9</v>
      </c>
      <c r="F106" s="5">
        <f t="shared" si="1"/>
        <v>107.99771688042587</v>
      </c>
    </row>
    <row r="107" spans="1:6" ht="63.75" thickBot="1" x14ac:dyDescent="0.25">
      <c r="A107" s="19" t="s">
        <v>173</v>
      </c>
      <c r="B107" s="6" t="s">
        <v>158</v>
      </c>
      <c r="C107" s="6" t="s">
        <v>83</v>
      </c>
      <c r="D107" s="5">
        <f>D108</f>
        <v>17.5</v>
      </c>
      <c r="E107" s="5">
        <f>E108</f>
        <v>17.5</v>
      </c>
      <c r="F107" s="5">
        <f t="shared" si="1"/>
        <v>100</v>
      </c>
    </row>
    <row r="108" spans="1:6" ht="81.75" customHeight="1" thickBot="1" x14ac:dyDescent="0.25">
      <c r="A108" s="19" t="s">
        <v>174</v>
      </c>
      <c r="B108" s="6" t="s">
        <v>289</v>
      </c>
      <c r="C108" s="6" t="s">
        <v>290</v>
      </c>
      <c r="D108" s="5">
        <v>17.5</v>
      </c>
      <c r="E108" s="5">
        <v>17.5</v>
      </c>
      <c r="F108" s="5">
        <f t="shared" si="1"/>
        <v>100</v>
      </c>
    </row>
    <row r="109" spans="1:6" ht="37.5" customHeight="1" thickBot="1" x14ac:dyDescent="0.25">
      <c r="A109" s="19" t="s">
        <v>175</v>
      </c>
      <c r="B109" s="6" t="s">
        <v>159</v>
      </c>
      <c r="C109" s="6" t="s">
        <v>50</v>
      </c>
      <c r="D109" s="5">
        <f>D110</f>
        <v>41266.300000000003</v>
      </c>
      <c r="E109" s="5">
        <f>E110</f>
        <v>41266.300000000003</v>
      </c>
      <c r="F109" s="5">
        <f t="shared" si="1"/>
        <v>100</v>
      </c>
    </row>
    <row r="110" spans="1:6" ht="48" thickBot="1" x14ac:dyDescent="0.25">
      <c r="A110" s="19" t="s">
        <v>176</v>
      </c>
      <c r="B110" s="6" t="s">
        <v>291</v>
      </c>
      <c r="C110" s="6" t="s">
        <v>292</v>
      </c>
      <c r="D110" s="5">
        <v>41266.300000000003</v>
      </c>
      <c r="E110" s="5">
        <v>41266.300000000003</v>
      </c>
      <c r="F110" s="5">
        <f t="shared" si="1"/>
        <v>100</v>
      </c>
    </row>
    <row r="111" spans="1:6" ht="63.75" thickBot="1" x14ac:dyDescent="0.25">
      <c r="A111" s="19" t="s">
        <v>177</v>
      </c>
      <c r="B111" s="6" t="s">
        <v>160</v>
      </c>
      <c r="C111" s="6" t="s">
        <v>181</v>
      </c>
      <c r="D111" s="5">
        <f>D112</f>
        <v>54.4</v>
      </c>
      <c r="E111" s="5">
        <f>E112</f>
        <v>54.4</v>
      </c>
      <c r="F111" s="5">
        <f t="shared" si="1"/>
        <v>100</v>
      </c>
    </row>
    <row r="112" spans="1:6" ht="63.75" thickBot="1" x14ac:dyDescent="0.25">
      <c r="A112" s="19" t="s">
        <v>178</v>
      </c>
      <c r="B112" s="6" t="s">
        <v>293</v>
      </c>
      <c r="C112" s="6" t="s">
        <v>294</v>
      </c>
      <c r="D112" s="5">
        <v>54.4</v>
      </c>
      <c r="E112" s="5">
        <v>54.4</v>
      </c>
      <c r="F112" s="5">
        <f t="shared" si="1"/>
        <v>100</v>
      </c>
    </row>
    <row r="113" spans="1:6" ht="18" customHeight="1" thickBot="1" x14ac:dyDescent="0.25">
      <c r="A113" s="19" t="s">
        <v>179</v>
      </c>
      <c r="B113" s="6" t="s">
        <v>161</v>
      </c>
      <c r="C113" s="6" t="s">
        <v>52</v>
      </c>
      <c r="D113" s="5">
        <f>D114</f>
        <v>943850.6</v>
      </c>
      <c r="E113" s="5">
        <f>E114</f>
        <v>978430.5</v>
      </c>
      <c r="F113" s="5">
        <f t="shared" si="1"/>
        <v>103.66370482786154</v>
      </c>
    </row>
    <row r="114" spans="1:6" ht="18" customHeight="1" thickBot="1" x14ac:dyDescent="0.25">
      <c r="A114" s="19" t="s">
        <v>207</v>
      </c>
      <c r="B114" s="6" t="s">
        <v>295</v>
      </c>
      <c r="C114" s="6" t="s">
        <v>296</v>
      </c>
      <c r="D114" s="5">
        <v>943850.6</v>
      </c>
      <c r="E114" s="5">
        <v>978430.5</v>
      </c>
      <c r="F114" s="5">
        <f t="shared" si="1"/>
        <v>103.66370482786154</v>
      </c>
    </row>
    <row r="115" spans="1:6" ht="17.45" customHeight="1" thickBot="1" x14ac:dyDescent="0.25">
      <c r="A115" s="19" t="s">
        <v>208</v>
      </c>
      <c r="B115" s="10" t="s">
        <v>203</v>
      </c>
      <c r="C115" s="10" t="s">
        <v>204</v>
      </c>
      <c r="D115" s="4">
        <f>D116+D118+D120+D122</f>
        <v>73936.600000000006</v>
      </c>
      <c r="E115" s="4">
        <f>E116+E118+E120+E122</f>
        <v>71283.399999999994</v>
      </c>
      <c r="F115" s="4">
        <f t="shared" si="1"/>
        <v>96.411520140228234</v>
      </c>
    </row>
    <row r="116" spans="1:6" ht="159" customHeight="1" thickBot="1" x14ac:dyDescent="0.25">
      <c r="A116" s="19" t="s">
        <v>209</v>
      </c>
      <c r="B116" s="9" t="s">
        <v>297</v>
      </c>
      <c r="C116" s="9" t="s">
        <v>320</v>
      </c>
      <c r="D116" s="5">
        <f>D117</f>
        <v>898.4</v>
      </c>
      <c r="E116" s="5">
        <f>E117</f>
        <v>867.6</v>
      </c>
      <c r="F116" s="5">
        <f t="shared" si="1"/>
        <v>96.571682991985753</v>
      </c>
    </row>
    <row r="117" spans="1:6" ht="179.45" customHeight="1" thickBot="1" x14ac:dyDescent="0.25">
      <c r="A117" s="19" t="s">
        <v>210</v>
      </c>
      <c r="B117" s="9" t="s">
        <v>298</v>
      </c>
      <c r="C117" s="9" t="s">
        <v>321</v>
      </c>
      <c r="D117" s="5">
        <v>898.4</v>
      </c>
      <c r="E117" s="5">
        <v>867.6</v>
      </c>
      <c r="F117" s="5">
        <f t="shared" si="1"/>
        <v>96.571682991985753</v>
      </c>
    </row>
    <row r="118" spans="1:6" ht="82.5" customHeight="1" thickBot="1" x14ac:dyDescent="0.25">
      <c r="A118" s="19" t="s">
        <v>211</v>
      </c>
      <c r="B118" s="9" t="s">
        <v>246</v>
      </c>
      <c r="C118" s="9" t="s">
        <v>247</v>
      </c>
      <c r="D118" s="5">
        <f>D119</f>
        <v>2377.5</v>
      </c>
      <c r="E118" s="5">
        <f>E119</f>
        <v>2377.5</v>
      </c>
      <c r="F118" s="5">
        <f t="shared" si="1"/>
        <v>100</v>
      </c>
    </row>
    <row r="119" spans="1:6" ht="96" customHeight="1" thickBot="1" x14ac:dyDescent="0.25">
      <c r="A119" s="19" t="s">
        <v>212</v>
      </c>
      <c r="B119" s="9" t="s">
        <v>299</v>
      </c>
      <c r="C119" s="9" t="s">
        <v>300</v>
      </c>
      <c r="D119" s="5">
        <v>2377.5</v>
      </c>
      <c r="E119" s="5">
        <v>2377.5</v>
      </c>
      <c r="F119" s="5">
        <f t="shared" si="1"/>
        <v>100</v>
      </c>
    </row>
    <row r="120" spans="1:6" ht="149.25" customHeight="1" thickBot="1" x14ac:dyDescent="0.25">
      <c r="A120" s="19" t="s">
        <v>213</v>
      </c>
      <c r="B120" s="9" t="s">
        <v>218</v>
      </c>
      <c r="C120" s="9" t="s">
        <v>241</v>
      </c>
      <c r="D120" s="5">
        <f>D121</f>
        <v>38989.699999999997</v>
      </c>
      <c r="E120" s="5">
        <f>E121</f>
        <v>38667.4</v>
      </c>
      <c r="F120" s="5">
        <f t="shared" si="1"/>
        <v>99.173371428864556</v>
      </c>
    </row>
    <row r="121" spans="1:6" ht="143.44999999999999" customHeight="1" thickBot="1" x14ac:dyDescent="0.25">
      <c r="A121" s="19" t="s">
        <v>214</v>
      </c>
      <c r="B121" s="9" t="s">
        <v>301</v>
      </c>
      <c r="C121" s="9" t="s">
        <v>302</v>
      </c>
      <c r="D121" s="5">
        <v>38989.699999999997</v>
      </c>
      <c r="E121" s="5">
        <v>38667.4</v>
      </c>
      <c r="F121" s="5">
        <f t="shared" si="1"/>
        <v>99.173371428864556</v>
      </c>
    </row>
    <row r="122" spans="1:6" ht="32.25" thickBot="1" x14ac:dyDescent="0.25">
      <c r="A122" s="19" t="s">
        <v>255</v>
      </c>
      <c r="B122" s="9" t="s">
        <v>205</v>
      </c>
      <c r="C122" s="9" t="s">
        <v>206</v>
      </c>
      <c r="D122" s="5">
        <f>D123</f>
        <v>31671</v>
      </c>
      <c r="E122" s="5">
        <f>E123</f>
        <v>29370.9</v>
      </c>
      <c r="F122" s="5">
        <f t="shared" si="1"/>
        <v>92.737520128824485</v>
      </c>
    </row>
    <row r="123" spans="1:6" ht="33.6" customHeight="1" thickBot="1" x14ac:dyDescent="0.25">
      <c r="A123" s="19" t="s">
        <v>219</v>
      </c>
      <c r="B123" s="9" t="s">
        <v>303</v>
      </c>
      <c r="C123" s="9" t="s">
        <v>304</v>
      </c>
      <c r="D123" s="5">
        <v>31671</v>
      </c>
      <c r="E123" s="5">
        <v>29370.9</v>
      </c>
      <c r="F123" s="5">
        <f t="shared" si="1"/>
        <v>92.737520128824485</v>
      </c>
    </row>
    <row r="124" spans="1:6" ht="50.45" customHeight="1" thickBot="1" x14ac:dyDescent="0.25">
      <c r="A124" s="19" t="s">
        <v>220</v>
      </c>
      <c r="B124" s="10" t="s">
        <v>349</v>
      </c>
      <c r="C124" s="10" t="s">
        <v>350</v>
      </c>
      <c r="D124" s="4">
        <f>D125</f>
        <v>0.8</v>
      </c>
      <c r="E124" s="4">
        <f>E125</f>
        <v>0.8</v>
      </c>
      <c r="F124" s="4">
        <f t="shared" si="1"/>
        <v>100</v>
      </c>
    </row>
    <row r="125" spans="1:6" ht="49.15" customHeight="1" thickBot="1" x14ac:dyDescent="0.25">
      <c r="A125" s="19" t="s">
        <v>256</v>
      </c>
      <c r="B125" s="9" t="s">
        <v>351</v>
      </c>
      <c r="C125" s="9" t="s">
        <v>352</v>
      </c>
      <c r="D125" s="5">
        <f>D126</f>
        <v>0.8</v>
      </c>
      <c r="E125" s="5">
        <f>E126</f>
        <v>0.8</v>
      </c>
      <c r="F125" s="5">
        <f t="shared" si="1"/>
        <v>100</v>
      </c>
    </row>
    <row r="126" spans="1:6" ht="50.45" customHeight="1" thickBot="1" x14ac:dyDescent="0.25">
      <c r="A126" s="19" t="s">
        <v>257</v>
      </c>
      <c r="B126" s="9" t="s">
        <v>353</v>
      </c>
      <c r="C126" s="9" t="s">
        <v>354</v>
      </c>
      <c r="D126" s="5">
        <v>0.8</v>
      </c>
      <c r="E126" s="5">
        <v>0.8</v>
      </c>
      <c r="F126" s="5">
        <f t="shared" si="1"/>
        <v>100</v>
      </c>
    </row>
    <row r="127" spans="1:6" ht="67.900000000000006" customHeight="1" thickBot="1" x14ac:dyDescent="0.25">
      <c r="A127" s="19" t="s">
        <v>329</v>
      </c>
      <c r="B127" s="7" t="s">
        <v>84</v>
      </c>
      <c r="C127" s="7" t="s">
        <v>166</v>
      </c>
      <c r="D127" s="4">
        <f t="shared" ref="D127:E129" si="2">D128</f>
        <v>13199.3</v>
      </c>
      <c r="E127" s="4">
        <f t="shared" si="2"/>
        <v>13199.3</v>
      </c>
      <c r="F127" s="4">
        <f t="shared" si="1"/>
        <v>100</v>
      </c>
    </row>
    <row r="128" spans="1:6" ht="99" customHeight="1" thickBot="1" x14ac:dyDescent="0.25">
      <c r="A128" s="19" t="s">
        <v>258</v>
      </c>
      <c r="B128" s="26" t="s">
        <v>227</v>
      </c>
      <c r="C128" s="9" t="s">
        <v>228</v>
      </c>
      <c r="D128" s="5">
        <f t="shared" si="2"/>
        <v>13199.3</v>
      </c>
      <c r="E128" s="5">
        <f t="shared" si="2"/>
        <v>13199.3</v>
      </c>
      <c r="F128" s="5">
        <f t="shared" si="1"/>
        <v>100</v>
      </c>
    </row>
    <row r="129" spans="1:6" ht="96" customHeight="1" thickBot="1" x14ac:dyDescent="0.25">
      <c r="A129" s="19" t="s">
        <v>259</v>
      </c>
      <c r="B129" s="6" t="s">
        <v>305</v>
      </c>
      <c r="C129" s="24" t="s">
        <v>338</v>
      </c>
      <c r="D129" s="5">
        <f t="shared" si="2"/>
        <v>13199.3</v>
      </c>
      <c r="E129" s="5">
        <f t="shared" si="2"/>
        <v>13199.3</v>
      </c>
      <c r="F129" s="5">
        <f t="shared" si="1"/>
        <v>100</v>
      </c>
    </row>
    <row r="130" spans="1:6" ht="30.75" customHeight="1" thickBot="1" x14ac:dyDescent="0.25">
      <c r="A130" s="19" t="s">
        <v>260</v>
      </c>
      <c r="B130" s="27" t="s">
        <v>306</v>
      </c>
      <c r="C130" s="9" t="s">
        <v>339</v>
      </c>
      <c r="D130" s="5">
        <f>D131+D132</f>
        <v>13199.3</v>
      </c>
      <c r="E130" s="5">
        <f>E131+E132</f>
        <v>13199.3</v>
      </c>
      <c r="F130" s="5">
        <f t="shared" si="1"/>
        <v>100</v>
      </c>
    </row>
    <row r="131" spans="1:6" ht="48" thickBot="1" x14ac:dyDescent="0.25">
      <c r="A131" s="19" t="s">
        <v>330</v>
      </c>
      <c r="B131" s="27" t="s">
        <v>308</v>
      </c>
      <c r="C131" s="9" t="s">
        <v>307</v>
      </c>
      <c r="D131" s="5">
        <v>9797.4</v>
      </c>
      <c r="E131" s="5">
        <v>9797.4</v>
      </c>
      <c r="F131" s="5">
        <f t="shared" si="1"/>
        <v>100</v>
      </c>
    </row>
    <row r="132" spans="1:6" ht="48" thickBot="1" x14ac:dyDescent="0.25">
      <c r="A132" s="19" t="s">
        <v>331</v>
      </c>
      <c r="B132" s="27" t="s">
        <v>309</v>
      </c>
      <c r="C132" s="9" t="s">
        <v>310</v>
      </c>
      <c r="D132" s="5">
        <v>3401.9</v>
      </c>
      <c r="E132" s="5">
        <v>3401.9</v>
      </c>
      <c r="F132" s="5">
        <f t="shared" si="1"/>
        <v>100</v>
      </c>
    </row>
    <row r="133" spans="1:6" ht="48" thickBot="1" x14ac:dyDescent="0.25">
      <c r="A133" s="19" t="s">
        <v>357</v>
      </c>
      <c r="B133" s="7" t="s">
        <v>82</v>
      </c>
      <c r="C133" s="7" t="s">
        <v>86</v>
      </c>
      <c r="D133" s="4">
        <f>D134</f>
        <v>-16120.8</v>
      </c>
      <c r="E133" s="4">
        <f>E134</f>
        <v>-16120.7</v>
      </c>
      <c r="F133" s="4">
        <f t="shared" si="1"/>
        <v>99.999379683390416</v>
      </c>
    </row>
    <row r="134" spans="1:6" ht="63.75" thickBot="1" x14ac:dyDescent="0.25">
      <c r="A134" s="19" t="s">
        <v>358</v>
      </c>
      <c r="B134" s="6" t="s">
        <v>313</v>
      </c>
      <c r="C134" s="6" t="s">
        <v>314</v>
      </c>
      <c r="D134" s="5">
        <f>D135+D136+D137+D138+D139</f>
        <v>-16120.8</v>
      </c>
      <c r="E134" s="5">
        <f>E135+E136+E137+E138+E139</f>
        <v>-16120.7</v>
      </c>
      <c r="F134" s="5">
        <f t="shared" si="1"/>
        <v>99.999379683390416</v>
      </c>
    </row>
    <row r="135" spans="1:6" ht="79.900000000000006" customHeight="1" thickBot="1" x14ac:dyDescent="0.25">
      <c r="A135" s="19" t="s">
        <v>359</v>
      </c>
      <c r="B135" s="6" t="s">
        <v>311</v>
      </c>
      <c r="C135" s="6" t="s">
        <v>312</v>
      </c>
      <c r="D135" s="5">
        <v>-4372.8</v>
      </c>
      <c r="E135" s="5">
        <v>-4372.8</v>
      </c>
      <c r="F135" s="5">
        <f t="shared" si="1"/>
        <v>100</v>
      </c>
    </row>
    <row r="136" spans="1:6" ht="51" customHeight="1" thickBot="1" x14ac:dyDescent="0.25">
      <c r="A136" s="19" t="s">
        <v>360</v>
      </c>
      <c r="B136" s="9" t="s">
        <v>355</v>
      </c>
      <c r="C136" s="6" t="s">
        <v>356</v>
      </c>
      <c r="D136" s="5">
        <v>-2.5</v>
      </c>
      <c r="E136" s="5">
        <v>-2.5</v>
      </c>
      <c r="F136" s="5">
        <f t="shared" si="1"/>
        <v>100</v>
      </c>
    </row>
    <row r="137" spans="1:6" ht="177" customHeight="1" thickBot="1" x14ac:dyDescent="0.25">
      <c r="A137" s="19" t="s">
        <v>361</v>
      </c>
      <c r="B137" s="21" t="s">
        <v>315</v>
      </c>
      <c r="C137" s="6" t="s">
        <v>322</v>
      </c>
      <c r="D137" s="5">
        <v>-18.3</v>
      </c>
      <c r="E137" s="5">
        <v>-18.3</v>
      </c>
      <c r="F137" s="5">
        <f t="shared" si="1"/>
        <v>100</v>
      </c>
    </row>
    <row r="138" spans="1:6" ht="159" customHeight="1" thickBot="1" x14ac:dyDescent="0.3">
      <c r="A138" s="19" t="s">
        <v>362</v>
      </c>
      <c r="B138" s="21" t="s">
        <v>316</v>
      </c>
      <c r="C138" s="25" t="s">
        <v>317</v>
      </c>
      <c r="D138" s="5">
        <v>-2198.1999999999998</v>
      </c>
      <c r="E138" s="5">
        <v>-2198.1</v>
      </c>
      <c r="F138" s="5">
        <f t="shared" si="1"/>
        <v>99.995450823400972</v>
      </c>
    </row>
    <row r="139" spans="1:6" ht="63.75" thickBot="1" x14ac:dyDescent="0.25">
      <c r="A139" s="19" t="s">
        <v>367</v>
      </c>
      <c r="B139" s="9" t="s">
        <v>318</v>
      </c>
      <c r="C139" s="9" t="s">
        <v>319</v>
      </c>
      <c r="D139" s="5">
        <v>-9529</v>
      </c>
      <c r="E139" s="5">
        <v>-9529</v>
      </c>
      <c r="F139" s="5">
        <f t="shared" si="1"/>
        <v>100</v>
      </c>
    </row>
    <row r="140" spans="1:6" ht="16.5" thickBot="1" x14ac:dyDescent="0.25">
      <c r="A140" s="19" t="s">
        <v>374</v>
      </c>
      <c r="B140" s="7"/>
      <c r="C140" s="7" t="s">
        <v>42</v>
      </c>
      <c r="D140" s="31">
        <f>D20+D86</f>
        <v>3009898.1</v>
      </c>
      <c r="E140" s="31">
        <f>E20+E86</f>
        <v>2977839.4000000004</v>
      </c>
      <c r="F140" s="4">
        <f t="shared" si="1"/>
        <v>98.934890852285008</v>
      </c>
    </row>
    <row r="141" spans="1:6" ht="25.5" customHeight="1" x14ac:dyDescent="0.2">
      <c r="A141" s="1"/>
      <c r="B141" s="22"/>
      <c r="C141" s="22"/>
      <c r="D141" s="22"/>
      <c r="E141" s="22"/>
      <c r="F141" s="23"/>
    </row>
    <row r="142" spans="1:6" ht="0.75" hidden="1" customHeight="1" x14ac:dyDescent="0.2"/>
    <row r="143" spans="1:6" hidden="1" x14ac:dyDescent="0.2"/>
    <row r="144" spans="1:6" hidden="1" x14ac:dyDescent="0.2"/>
    <row r="145" spans="1:3" ht="12.75" hidden="1" customHeight="1" x14ac:dyDescent="0.2">
      <c r="A145" s="34"/>
      <c r="B145" s="34"/>
      <c r="C145" s="34"/>
    </row>
    <row r="146" spans="1:3" hidden="1" x14ac:dyDescent="0.2"/>
    <row r="147" spans="1:3" hidden="1" x14ac:dyDescent="0.2"/>
    <row r="148" spans="1:3" ht="3.75" hidden="1" customHeight="1" x14ac:dyDescent="0.2"/>
    <row r="149" spans="1:3" hidden="1" x14ac:dyDescent="0.2"/>
    <row r="150" spans="1:3" hidden="1" x14ac:dyDescent="0.2"/>
    <row r="151" spans="1:3" hidden="1" x14ac:dyDescent="0.2"/>
    <row r="152" spans="1:3" hidden="1" x14ac:dyDescent="0.2"/>
    <row r="153" spans="1:3" hidden="1" x14ac:dyDescent="0.2"/>
    <row r="154" spans="1:3" hidden="1" x14ac:dyDescent="0.2"/>
    <row r="155" spans="1:3" hidden="1" x14ac:dyDescent="0.2"/>
    <row r="156" spans="1:3" hidden="1" x14ac:dyDescent="0.2"/>
    <row r="157" spans="1:3" hidden="1" x14ac:dyDescent="0.2"/>
    <row r="158" spans="1:3" hidden="1" x14ac:dyDescent="0.2"/>
    <row r="159" spans="1:3" hidden="1" x14ac:dyDescent="0.2"/>
    <row r="160" spans="1:3"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sheetData>
  <mergeCells count="16">
    <mergeCell ref="E6:F6"/>
    <mergeCell ref="E7:F7"/>
    <mergeCell ref="A10:F10"/>
    <mergeCell ref="A11:F11"/>
    <mergeCell ref="A12:F12"/>
    <mergeCell ref="A145:C145"/>
    <mergeCell ref="A15:A19"/>
    <mergeCell ref="B15:B19"/>
    <mergeCell ref="C15:C19"/>
    <mergeCell ref="E15:F18"/>
    <mergeCell ref="D15:D19"/>
    <mergeCell ref="E1:F1"/>
    <mergeCell ref="E2:F2"/>
    <mergeCell ref="E4:F4"/>
    <mergeCell ref="E5:F5"/>
    <mergeCell ref="E3:F3"/>
  </mergeCells>
  <phoneticPr fontId="3" type="noConversion"/>
  <pageMargins left="0.78740157480314965" right="0.78740157480314965" top="0.98425196850393704" bottom="0.59055118110236227" header="0.39370078740157483" footer="0.39370078740157483"/>
  <pageSetup paperSize="9" scale="85" firstPageNumber="3" orientation="landscape" useFirstPageNumber="1" r:id="rId1"/>
  <headerFooter alignWithMargins="0">
    <oddHeader>&amp;C&amp;"Times New Roman,обычный"&amp;14&amp;P</oddHeader>
  </headerFooter>
  <rowBreaks count="10" manualBreakCount="10">
    <brk id="26" max="5" man="1"/>
    <brk id="39" max="5" man="1"/>
    <brk id="45" max="5" man="1"/>
    <brk id="51" max="5" man="1"/>
    <brk id="58" max="5" man="1"/>
    <brk id="79" max="5" man="1"/>
    <brk id="89" max="5" man="1"/>
    <brk id="102" max="5" man="1"/>
    <brk id="125" max="5" man="1"/>
    <brk id="13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FUVSGO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Пользователь Windows</cp:lastModifiedBy>
  <cp:lastPrinted>2026-02-12T05:03:07Z</cp:lastPrinted>
  <dcterms:created xsi:type="dcterms:W3CDTF">2010-03-02T05:53:00Z</dcterms:created>
  <dcterms:modified xsi:type="dcterms:W3CDTF">2026-05-25T03:41:14Z</dcterms:modified>
</cp:coreProperties>
</file>