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480" yWindow="120" windowWidth="15195" windowHeight="11640"/>
  </bookViews>
  <sheets>
    <sheet name="Лист1" sheetId="1" r:id="rId1"/>
    <sheet name="Лист2" sheetId="2" r:id="rId2"/>
    <sheet name="Лист3" sheetId="3" r:id="rId3"/>
  </sheets>
  <definedNames>
    <definedName name="_xlnm.Print_Titles" localSheetId="0">Лист1!$15:$19</definedName>
    <definedName name="_xlnm.Print_Area" localSheetId="0">Лист1!$A$1:$F$143</definedName>
  </definedNames>
  <calcPr calcId="145621"/>
</workbook>
</file>

<file path=xl/calcChain.xml><?xml version="1.0" encoding="utf-8"?>
<calcChain xmlns="http://schemas.openxmlformats.org/spreadsheetml/2006/main">
  <c r="F22" i="1" l="1"/>
  <c r="F24" i="1"/>
  <c r="F26" i="1"/>
  <c r="F28" i="1"/>
  <c r="F30" i="1"/>
  <c r="F32" i="1"/>
  <c r="F33" i="1"/>
  <c r="F36" i="1"/>
  <c r="F39" i="1"/>
  <c r="F40" i="1"/>
  <c r="F41" i="1"/>
  <c r="F43" i="1"/>
  <c r="F46" i="1"/>
  <c r="F48" i="1"/>
  <c r="F49" i="1"/>
  <c r="F51" i="1"/>
  <c r="F53" i="1"/>
  <c r="F54" i="1"/>
  <c r="F57" i="1"/>
  <c r="F60" i="1"/>
  <c r="F62" i="1"/>
  <c r="F64" i="1"/>
  <c r="F65" i="1"/>
  <c r="F66" i="1"/>
  <c r="F67" i="1"/>
  <c r="F68" i="1"/>
  <c r="F69" i="1"/>
  <c r="F71" i="1"/>
  <c r="F72" i="1"/>
  <c r="F73" i="1"/>
  <c r="F74" i="1"/>
  <c r="F75" i="1"/>
  <c r="F76" i="1"/>
  <c r="F77" i="1"/>
  <c r="F78" i="1"/>
  <c r="F79" i="1"/>
  <c r="F80" i="1"/>
  <c r="F81" i="1"/>
  <c r="F82" i="1"/>
  <c r="F83" i="1"/>
  <c r="F85" i="1"/>
  <c r="F86" i="1"/>
  <c r="F91" i="1"/>
  <c r="F93" i="1"/>
  <c r="F95" i="1"/>
  <c r="F97" i="1"/>
  <c r="F100" i="1"/>
  <c r="F102" i="1"/>
  <c r="F104" i="1"/>
  <c r="F107" i="1"/>
  <c r="F109" i="1"/>
  <c r="F111" i="1"/>
  <c r="F113" i="1"/>
  <c r="F115" i="1"/>
  <c r="F117" i="1"/>
  <c r="F120" i="1"/>
  <c r="F122" i="1"/>
  <c r="F124" i="1"/>
  <c r="F126" i="1"/>
  <c r="F129" i="1"/>
  <c r="F134" i="1"/>
  <c r="F135" i="1"/>
  <c r="F138" i="1"/>
  <c r="F139" i="1"/>
  <c r="F141" i="1"/>
  <c r="F142" i="1"/>
  <c r="E137" i="1" l="1"/>
  <c r="E119" i="1"/>
  <c r="D119" i="1"/>
  <c r="E96" i="1"/>
  <c r="D96" i="1"/>
  <c r="F96" i="1" l="1"/>
  <c r="F119" i="1"/>
  <c r="E136" i="1"/>
  <c r="D137" i="1"/>
  <c r="F137" i="1" s="1"/>
  <c r="D136" i="1" l="1"/>
  <c r="F136" i="1"/>
  <c r="D42" i="1"/>
  <c r="E42" i="1"/>
  <c r="F42" i="1" s="1"/>
  <c r="E133" i="1" l="1"/>
  <c r="E128" i="1"/>
  <c r="E125" i="1"/>
  <c r="E123" i="1"/>
  <c r="E121" i="1"/>
  <c r="E116" i="1"/>
  <c r="E114" i="1"/>
  <c r="E112" i="1"/>
  <c r="E110" i="1"/>
  <c r="E108" i="1"/>
  <c r="E106" i="1"/>
  <c r="E103" i="1"/>
  <c r="E101" i="1"/>
  <c r="E99" i="1"/>
  <c r="E94" i="1"/>
  <c r="E92" i="1"/>
  <c r="E90" i="1"/>
  <c r="E84" i="1"/>
  <c r="E63" i="1"/>
  <c r="E61" i="1"/>
  <c r="E59" i="1"/>
  <c r="E56" i="1"/>
  <c r="E52" i="1"/>
  <c r="E50" i="1"/>
  <c r="E47" i="1"/>
  <c r="E45" i="1"/>
  <c r="E38" i="1"/>
  <c r="E21" i="1"/>
  <c r="E23" i="1"/>
  <c r="E25" i="1"/>
  <c r="E35" i="1"/>
  <c r="E34" i="1" s="1"/>
  <c r="E31" i="1"/>
  <c r="D94" i="1"/>
  <c r="D38" i="1"/>
  <c r="E89" i="1" l="1"/>
  <c r="E118" i="1"/>
  <c r="F38" i="1"/>
  <c r="F94" i="1"/>
  <c r="E132" i="1"/>
  <c r="E29" i="1"/>
  <c r="E98" i="1"/>
  <c r="E37" i="1"/>
  <c r="E55" i="1"/>
  <c r="E105" i="1"/>
  <c r="E127" i="1"/>
  <c r="D128" i="1"/>
  <c r="D127" i="1" s="1"/>
  <c r="F127" i="1" l="1"/>
  <c r="E131" i="1"/>
  <c r="F128" i="1"/>
  <c r="E20" i="1"/>
  <c r="E88" i="1"/>
  <c r="D84" i="1"/>
  <c r="F84" i="1" s="1"/>
  <c r="E130" i="1" l="1"/>
  <c r="E87" i="1"/>
  <c r="D63" i="1"/>
  <c r="F63" i="1" s="1"/>
  <c r="D61" i="1"/>
  <c r="F61" i="1" s="1"/>
  <c r="D59" i="1"/>
  <c r="F59" i="1" s="1"/>
  <c r="D56" i="1"/>
  <c r="F56" i="1" s="1"/>
  <c r="D52" i="1"/>
  <c r="F52" i="1" s="1"/>
  <c r="D50" i="1"/>
  <c r="F50" i="1" s="1"/>
  <c r="D47" i="1"/>
  <c r="F47" i="1" s="1"/>
  <c r="D45" i="1"/>
  <c r="F45" i="1" s="1"/>
  <c r="D35" i="1"/>
  <c r="F35" i="1" s="1"/>
  <c r="D31" i="1"/>
  <c r="F31" i="1" s="1"/>
  <c r="D25" i="1"/>
  <c r="F25" i="1" s="1"/>
  <c r="D23" i="1"/>
  <c r="F23" i="1" s="1"/>
  <c r="D21" i="1"/>
  <c r="F21" i="1" s="1"/>
  <c r="D90" i="1"/>
  <c r="D92" i="1"/>
  <c r="F92" i="1" s="1"/>
  <c r="D99" i="1"/>
  <c r="F99" i="1" s="1"/>
  <c r="D101" i="1"/>
  <c r="F101" i="1" s="1"/>
  <c r="D103" i="1"/>
  <c r="F103" i="1" s="1"/>
  <c r="D106" i="1"/>
  <c r="F106" i="1" s="1"/>
  <c r="D108" i="1"/>
  <c r="F108" i="1" s="1"/>
  <c r="D110" i="1"/>
  <c r="F110" i="1" s="1"/>
  <c r="D112" i="1"/>
  <c r="F112" i="1" s="1"/>
  <c r="D114" i="1"/>
  <c r="F114" i="1" s="1"/>
  <c r="D116" i="1"/>
  <c r="F116" i="1" s="1"/>
  <c r="D121" i="1"/>
  <c r="D123" i="1"/>
  <c r="F123" i="1" s="1"/>
  <c r="D125" i="1"/>
  <c r="F125" i="1" s="1"/>
  <c r="D133" i="1"/>
  <c r="F133" i="1" s="1"/>
  <c r="D89" i="1" l="1"/>
  <c r="F89" i="1" s="1"/>
  <c r="F90" i="1"/>
  <c r="D118" i="1"/>
  <c r="F118" i="1" s="1"/>
  <c r="F121" i="1"/>
  <c r="D37" i="1"/>
  <c r="F37" i="1" s="1"/>
  <c r="E143" i="1"/>
  <c r="D132" i="1"/>
  <c r="F132" i="1" s="1"/>
  <c r="D29" i="1"/>
  <c r="F29" i="1" s="1"/>
  <c r="D34" i="1"/>
  <c r="F34" i="1" s="1"/>
  <c r="D55" i="1"/>
  <c r="F55" i="1" s="1"/>
  <c r="D105" i="1"/>
  <c r="F105" i="1" s="1"/>
  <c r="D98" i="1"/>
  <c r="F98" i="1" s="1"/>
  <c r="E9" i="2"/>
  <c r="E8" i="2"/>
  <c r="E7" i="2"/>
  <c r="E6" i="2"/>
  <c r="E5" i="2"/>
  <c r="E4" i="2"/>
  <c r="E3" i="2"/>
  <c r="E2" i="2"/>
  <c r="E1" i="2"/>
  <c r="D20" i="1" l="1"/>
  <c r="F20" i="1" s="1"/>
  <c r="D131" i="1"/>
  <c r="F131" i="1" s="1"/>
  <c r="D88" i="1"/>
  <c r="F88" i="1" s="1"/>
  <c r="D130" i="1" l="1"/>
  <c r="F130" i="1" s="1"/>
  <c r="D87" i="1" l="1"/>
  <c r="F87" i="1" s="1"/>
  <c r="D143" i="1" l="1"/>
  <c r="F143" i="1" s="1"/>
</calcChain>
</file>

<file path=xl/sharedStrings.xml><?xml version="1.0" encoding="utf-8"?>
<sst xmlns="http://schemas.openxmlformats.org/spreadsheetml/2006/main" count="396" uniqueCount="396">
  <si>
    <t>№ п/п</t>
  </si>
  <si>
    <t>Код бюджетной классификации РФ</t>
  </si>
  <si>
    <t>Наименование доходов</t>
  </si>
  <si>
    <t>в тысячах рублей</t>
  </si>
  <si>
    <t>в процентах</t>
  </si>
  <si>
    <t>000 1 00 00000 00 0000 000</t>
  </si>
  <si>
    <t>НАЛОГОВЫЕ И НЕНАЛОГОВЫЕ ДОХОДЫ</t>
  </si>
  <si>
    <t>000 1 01 00000 00 0000 000</t>
  </si>
  <si>
    <t>НАЛОГИ  НА  ПРИБЫЛЬ,  ДОХОДЫ</t>
  </si>
  <si>
    <t>000 1 01 02000 01 0000 110</t>
  </si>
  <si>
    <t>Налог  на  доходы  физических  лиц</t>
  </si>
  <si>
    <t>000 1 05 00000 00 0000 000</t>
  </si>
  <si>
    <t>НАЛОГИ  НА  СОВОКУПНЫЙ  ДОХОД</t>
  </si>
  <si>
    <t xml:space="preserve">Единый налог на вмененный доход для отдельных  видов  деятельности </t>
  </si>
  <si>
    <t>000 1 06 00000 00 0000 000</t>
  </si>
  <si>
    <t>НАЛОГИ  НА  ИМУЩЕСТВО</t>
  </si>
  <si>
    <t>000 1 06 01000 00 0000 110</t>
  </si>
  <si>
    <t>Налог  на  имущество  физических  лиц</t>
  </si>
  <si>
    <t>000 1 06 06000 00 0000 110</t>
  </si>
  <si>
    <t>Земельный  налог</t>
  </si>
  <si>
    <t>000 1 08 00000 00 0000 000</t>
  </si>
  <si>
    <t>ГОСУДАРСТВЕННАЯ  ПОШЛИНА</t>
  </si>
  <si>
    <t>000 1 08 03000 01 0000 110</t>
  </si>
  <si>
    <t>Государственная пошлина по делам, рассматриваемым в судах общей юрисдикции,  мировыми  судьями</t>
  </si>
  <si>
    <t>000 1 11 00000 00 0000 000</t>
  </si>
  <si>
    <t>ДОХОДЫ  ОТ   ИСПОЛЬЗОВАНИЯ ИМУЩЕСТВА,  НАХОДЯЩЕГОСЯ  В ГОСУДАРСТВЕННОЙ  И МУНИЦИПАЛЬНОЙ  СОБСТВЕННОСТИ</t>
  </si>
  <si>
    <t>000 1 11 05000 00 0000 120</t>
  </si>
  <si>
    <t>000 1 11 07000 00 0000 120</t>
  </si>
  <si>
    <t>Платежи от государственных и муниципальных унитарных предприятий</t>
  </si>
  <si>
    <t>000 1 12 00000 00 0000 000</t>
  </si>
  <si>
    <t>ПЛАТЕЖИ ПРИ ПОЛЬЗОВАНИИ ПРИРОДНЫМИ  РЕСУРСАМИ</t>
  </si>
  <si>
    <t>000 1 12 01000 01 0000 120</t>
  </si>
  <si>
    <t>Плата за негативное воздействие на окружающую  среду</t>
  </si>
  <si>
    <t>000 1 13 00000 00 0000 000</t>
  </si>
  <si>
    <t>000 1 14 00000 00 0000 000</t>
  </si>
  <si>
    <t>ДОХОДЫ ОТ ПРОДАЖИ МАТЕРИАЛЬНЫХ И  НЕМАТЕРИАЛЬНЫХ  АКТИВОВ</t>
  </si>
  <si>
    <t>000 1 14 02000 00 0000 000</t>
  </si>
  <si>
    <t>000 1 14 06000 00 0000 430</t>
  </si>
  <si>
    <t>000 1 16 00000 00 0000 000</t>
  </si>
  <si>
    <t xml:space="preserve">ШТРАФЫ, САНКЦИИ, ВОЗМЕЩЕНИЕ УЩЕРБА </t>
  </si>
  <si>
    <t>000 2 00 00000 00 0000 000</t>
  </si>
  <si>
    <t>БЕЗВОЗМЕЗДНЫЕ  ПОСТУПЛЕНИЯ</t>
  </si>
  <si>
    <t>000 2 02 00000 00 0000 000</t>
  </si>
  <si>
    <t>Безвозмездные поступления от других бюджетов бюджетной системы Российской Федерации</t>
  </si>
  <si>
    <t>Прочие субсидии  бюджетам городских округов</t>
  </si>
  <si>
    <t>Субвенции бюджетам городских округов на предоставление  гражданам субсидий на оплату жилого помещения и коммунальных услуг</t>
  </si>
  <si>
    <t xml:space="preserve">Прочие субвенции бюджетам городских округов </t>
  </si>
  <si>
    <t>ИТОГО ДОХОДОВ</t>
  </si>
  <si>
    <t>Субвенции бюджетам городских округов на оплату жилищно-коммунальных услуг отдельным категориям граждан</t>
  </si>
  <si>
    <t xml:space="preserve">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</si>
  <si>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000 1 08 03010 01 0000 110</t>
  </si>
  <si>
    <t>000 1 11 05010 00 0000 120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</si>
  <si>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</si>
  <si>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000 1 11 07010 00 0000 120</t>
  </si>
  <si>
    <t>000 1 14 06010 00 0000 430</t>
  </si>
  <si>
    <t>Доходы от продажи земельных участков, государственная собственность на которые не разграничена</t>
  </si>
  <si>
    <t xml:space="preserve">Прочие субсидии </t>
  </si>
  <si>
    <t>Субвенции бюджетам  на оплату жилищно-коммунальных услуг отдельным категориям граждан</t>
  </si>
  <si>
    <t>Субвенции бюджетам муниципальных образований  на предоставление  гражданам субсидий на оплату жилого помещения и коммунальных услуг</t>
  </si>
  <si>
    <t xml:space="preserve">Прочие субвенции </t>
  </si>
  <si>
    <t xml:space="preserve">                                                                         Верхнесалдинского городского округа</t>
  </si>
  <si>
    <t xml:space="preserve">                                                                         бюджета Верхнесалдинского городского</t>
  </si>
  <si>
    <t xml:space="preserve"> Доходы от оказания платных услуг (работ) </t>
  </si>
  <si>
    <t>000 1 13 02000 00 0000 130</t>
  </si>
  <si>
    <t xml:space="preserve"> Доходы от компенсации затрат государства</t>
  </si>
  <si>
    <t>000 1 05 02000 02 0000 110</t>
  </si>
  <si>
    <t>000 1 14 02040 04 0000 410</t>
  </si>
  <si>
    <t>Субсидии бюджетам бюджетной системы Российской Федерации (межбюджетные субсидии)</t>
  </si>
  <si>
    <t>000 1 05 04000 02 0000 110</t>
  </si>
  <si>
    <t>Налог, взимаемый в связи с применением патентной системы налогообложения</t>
  </si>
  <si>
    <t>000 1 11 05070 00 0000 120</t>
  </si>
  <si>
    <t>Доходы от сдачи в аренду имущества, составляющего государственную (муниципальную) казну (за исключением земельных участков)</t>
  </si>
  <si>
    <t>НАЛОГИ НА ТОВАРЫ (РАБОТЫ, УСЛУГИ), РЕАЛИЗУЕМЫЕ НА ТЕРРИТОРИИ РОССИЙСКОЙ ФЕДЕРАЦИИ</t>
  </si>
  <si>
    <t>000 1 03 02000 01 0000 110</t>
  </si>
  <si>
    <t>Акцизы по подакцизным товарам (продукции), производимым на территории Российской Федерации</t>
  </si>
  <si>
    <t xml:space="preserve">                                                                         "Об  утверждении отчета  об исполнении</t>
  </si>
  <si>
    <t>Земельный налог с организаций</t>
  </si>
  <si>
    <t>000 1 06 06040 00 0000 110</t>
  </si>
  <si>
    <t>Земельный налог с физических лиц</t>
  </si>
  <si>
    <t xml:space="preserve">                                                                         Приложение № 1</t>
  </si>
  <si>
    <t xml:space="preserve">                                                                          к постановлению  администрации</t>
  </si>
  <si>
    <t>000 1 05 01000 00 0000 110</t>
  </si>
  <si>
    <t>Налог, взимаемый в связи с применением упрощенной системы налогообложения</t>
  </si>
  <si>
    <t xml:space="preserve">Субвенции бюджетам бюджетной системы  Российской Федерации </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</si>
  <si>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</si>
  <si>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000 1 06 06030 00 0000 110</t>
  </si>
  <si>
    <t>000 1 03 00000 00 0000 000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</si>
  <si>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</si>
  <si>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</si>
  <si>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Доходы от продажи земельных участков, находящихся в государственной и муниципальной собственности </t>
  </si>
  <si>
    <t>Возврат остатков субсидий, субвенций и иных межбюджетных трансфертов, имеющих целевое назначение, прошлых лет из бюджетов городских округов</t>
  </si>
  <si>
    <t>000 1 14 06300 00 0000 430</t>
  </si>
  <si>
    <t>Субвенции местным бюджетам на выполнение передаваемых полномочий субъектов Российской Федерации</t>
  </si>
  <si>
    <t>Субвенции  бюджетам городских округов на выполнение передаваемых полномочий субъектов Российской Федерации</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</si>
  <si>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</si>
  <si>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000 2 19 00000 00 0000 000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</si>
  <si>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</si>
  <si>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</si>
  <si>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000 2 18 00000 00 0000 000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</si>
  <si>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</si>
  <si>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t>
  </si>
  <si>
    <t>2.</t>
  </si>
  <si>
    <t>3.</t>
  </si>
  <si>
    <t>4.</t>
  </si>
  <si>
    <t>5.</t>
  </si>
  <si>
    <t>6.</t>
  </si>
  <si>
    <t>7.</t>
  </si>
  <si>
    <t>8.</t>
  </si>
  <si>
    <t>10.</t>
  </si>
  <si>
    <t>11.</t>
  </si>
  <si>
    <t>12.</t>
  </si>
  <si>
    <t>13.</t>
  </si>
  <si>
    <t>14.</t>
  </si>
  <si>
    <t>15.</t>
  </si>
  <si>
    <t>16.</t>
  </si>
  <si>
    <t>17.</t>
  </si>
  <si>
    <t>18.</t>
  </si>
  <si>
    <t>19.</t>
  </si>
  <si>
    <t>20.</t>
  </si>
  <si>
    <t>22.</t>
  </si>
  <si>
    <t>23.</t>
  </si>
  <si>
    <t>24.</t>
  </si>
  <si>
    <t>25.</t>
  </si>
  <si>
    <t>26.</t>
  </si>
  <si>
    <t>27.</t>
  </si>
  <si>
    <t>28.</t>
  </si>
  <si>
    <t>29.</t>
  </si>
  <si>
    <t>30.</t>
  </si>
  <si>
    <t>31.</t>
  </si>
  <si>
    <t>32.</t>
  </si>
  <si>
    <t>33.</t>
  </si>
  <si>
    <t>35.</t>
  </si>
  <si>
    <t>36.</t>
  </si>
  <si>
    <t>37.</t>
  </si>
  <si>
    <t>38.</t>
  </si>
  <si>
    <t>39.</t>
  </si>
  <si>
    <t>40.</t>
  </si>
  <si>
    <t>41.</t>
  </si>
  <si>
    <t>42.</t>
  </si>
  <si>
    <t>43.</t>
  </si>
  <si>
    <t>44.</t>
  </si>
  <si>
    <t>45.</t>
  </si>
  <si>
    <t>46.</t>
  </si>
  <si>
    <t>47.</t>
  </si>
  <si>
    <t>48.</t>
  </si>
  <si>
    <t>51.</t>
  </si>
  <si>
    <t>52.</t>
  </si>
  <si>
    <t>54.</t>
  </si>
  <si>
    <t>56.</t>
  </si>
  <si>
    <t>57.</t>
  </si>
  <si>
    <t>58.</t>
  </si>
  <si>
    <t>59.</t>
  </si>
  <si>
    <t>62.</t>
  </si>
  <si>
    <t>64.</t>
  </si>
  <si>
    <t>65.</t>
  </si>
  <si>
    <t>66.</t>
  </si>
  <si>
    <t>67.</t>
  </si>
  <si>
    <t>68.</t>
  </si>
  <si>
    <t>69.</t>
  </si>
  <si>
    <t>70.</t>
  </si>
  <si>
    <t>71.</t>
  </si>
  <si>
    <t>74.</t>
  </si>
  <si>
    <t>75.</t>
  </si>
  <si>
    <t>76.</t>
  </si>
  <si>
    <t>77.</t>
  </si>
  <si>
    <t>78.</t>
  </si>
  <si>
    <t>79.</t>
  </si>
  <si>
    <t>80.</t>
  </si>
  <si>
    <t>81.</t>
  </si>
  <si>
    <t>82.</t>
  </si>
  <si>
    <t>000 2 02 20000 00 0000 150</t>
  </si>
  <si>
    <t>000 2 02 29999 00 0000 150</t>
  </si>
  <si>
    <t>000 2 02 29999 04 0000 150</t>
  </si>
  <si>
    <t>000 2 02 30000 00 0000 150</t>
  </si>
  <si>
    <t>000 2 02 30022 00 0000 150</t>
  </si>
  <si>
    <t>000 2 02 30022 04 0000 150</t>
  </si>
  <si>
    <t>000 2 02 30024 00 0000 150</t>
  </si>
  <si>
    <t>000 2 02 30024 04 0000 150</t>
  </si>
  <si>
    <t>000 2 02 35120 00 0000 150</t>
  </si>
  <si>
    <t>000 2 02 35120 04 0000 150</t>
  </si>
  <si>
    <t>000 2 02 35250 00 0000 150</t>
  </si>
  <si>
    <t>000 2 02 35250 04 0000 150</t>
  </si>
  <si>
    <t>000 2 02 35462 00 0000 150</t>
  </si>
  <si>
    <t>000 2 02 35462 04 0000 150</t>
  </si>
  <si>
    <t>000 2 02 39999 00 0000 150</t>
  </si>
  <si>
    <t>000 2 02 39999 04 0000 150</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</si>
  <si>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</si>
  <si>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000 1 11 09000 00 0000 120</t>
  </si>
  <si>
    <t>000 1 11 09040 00 0000 120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</si>
  <si>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</si>
  <si>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</si>
  <si>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000 2 19 00000 04 0000 150</t>
  </si>
  <si>
    <t>000 2 18 00000 04 0000 150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</si>
  <si>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</si>
  <si>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000 2 19 60010 04 0000 150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</si>
  <si>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</si>
  <si>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000 2 18 04000 04 0000 150</t>
  </si>
  <si>
    <t>Доходы бюджетов городских округов от возврата организациями остатков субсидий прошлых лет</t>
  </si>
  <si>
    <t>49.</t>
  </si>
  <si>
    <t>50.</t>
  </si>
  <si>
    <t>83.</t>
  </si>
  <si>
    <t>84.</t>
  </si>
  <si>
    <t>85.</t>
  </si>
  <si>
    <t>86.</t>
  </si>
  <si>
    <t>87.</t>
  </si>
  <si>
    <t>88.</t>
  </si>
  <si>
    <t>89.</t>
  </si>
  <si>
    <t>90.</t>
  </si>
  <si>
    <t>91.</t>
  </si>
  <si>
    <t>92.</t>
  </si>
  <si>
    <t>93.</t>
  </si>
  <si>
    <t>ДОХОДЫ ОТ ОКАЗАНИЯ ПЛАТНЫХ УСЛУГ  И КОМПЕНСАЦИИ ЗАТРАТ ГОСУДАРСТВА</t>
  </si>
  <si>
    <t>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t>
  </si>
  <si>
    <t xml:space="preserve">                                                                         от                       2020 года         №</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</si>
  <si>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</si>
  <si>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</si>
  <si>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</si>
  <si>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</si>
  <si>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000 1 16 01150 01 0000 140</t>
  </si>
  <si>
    <t>000 1 16 01190 01 0000 140</t>
  </si>
  <si>
    <t>000 1 16 01170 01 0000 140</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</si>
  <si>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</si>
  <si>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</si>
  <si>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</si>
  <si>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</si>
  <si>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000 1 16 07090 00 0000 140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</si>
  <si>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</si>
  <si>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</si>
  <si>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000 1 16 11050 01 0000 140</t>
  </si>
  <si>
    <t>000 1 16 11060 01 0000 140</t>
  </si>
  <si>
    <t>Платежи, уплачиваемые в целях возмещения вреда, причиняемого автомобильным дорогам</t>
  </si>
  <si>
    <t>000 2 02 10000 00 0000 150</t>
  </si>
  <si>
    <t>Дотации бюджетам бюджетной системы Российской Федерации</t>
  </si>
  <si>
    <t>000 2 02 15002 00 0000 150</t>
  </si>
  <si>
    <t>Дотации бюджетам на поддержку мер по обепечению сбалансированности бюджетов</t>
  </si>
  <si>
    <t>000 2 02 15002 04 0000 150</t>
  </si>
  <si>
    <t>Дотации бюджетам городских округов на поддержку мер по обепечению сбалансированности бюджетов</t>
  </si>
  <si>
    <t>000 2 02 40000 00 0000 150</t>
  </si>
  <si>
    <t>Иные межбюджетные трансферты</t>
  </si>
  <si>
    <t>000 2 02 49999 00 0000 150</t>
  </si>
  <si>
    <t xml:space="preserve">Прочие межбюджетные трансферты, передаваемые бюджетам </t>
  </si>
  <si>
    <t xml:space="preserve">000 2 02 49999 04 0000 150
</t>
  </si>
  <si>
    <t>Прочие межбюджетные трансферты, передаваемые бюджетам городских округов</t>
  </si>
  <si>
    <t>94.</t>
  </si>
  <si>
    <t>95.</t>
  </si>
  <si>
    <t>96.</t>
  </si>
  <si>
    <t>97.</t>
  </si>
  <si>
    <t>98.</t>
  </si>
  <si>
    <t>99.</t>
  </si>
  <si>
    <t>100.</t>
  </si>
  <si>
    <t>101.</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</si>
  <si>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</si>
  <si>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</si>
  <si>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                                                                         округа за 9 месяцев  2020 года"</t>
  </si>
  <si>
    <t>000 2 02 45303 00 0000 150</t>
  </si>
  <si>
    <t>000 2 02 45303 04 0000 150</t>
  </si>
  <si>
    <t>103.</t>
  </si>
  <si>
    <t>104.</t>
  </si>
  <si>
    <t>000 2 18 04010 04 0000 150</t>
  </si>
  <si>
    <t>Доходы бюджетов городских округов от возврата бюджетными учреждениями остатков субсидий прошлых лет</t>
  </si>
  <si>
    <t>Приложение № 1</t>
  </si>
  <si>
    <t>000 1 16 01070 01 0000 140</t>
  </si>
  <si>
    <t>60.</t>
  </si>
  <si>
    <t>61.</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</si>
  <si>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</si>
  <si>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000 1 11 09080 00 0000 120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</si>
  <si>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</si>
  <si>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000 2 18 00000 00 0000 150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</si>
  <si>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</si>
  <si>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</si>
  <si>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</si>
  <si>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000 1 16 01080 01 0000 140</t>
  </si>
  <si>
    <t>000 1 17 00000 00 0000 000</t>
  </si>
  <si>
    <t>ПРОЧИЕ НЕНАЛОГОВЫЕ ДОХОДЫ</t>
  </si>
  <si>
    <t>000 1 17 05000 00 0000 180</t>
  </si>
  <si>
    <t>Прочие неналоговые доходы</t>
  </si>
  <si>
    <t>000 2 02 15001 00 0000 150</t>
  </si>
  <si>
    <t>Дотации на выравнивание бюджетной обеспеченности</t>
  </si>
  <si>
    <t>000 2 02 15001 04 0000 150</t>
  </si>
  <si>
    <t>Дотации бюджетам городских округов на выравнивание бюджетной обеспеченности из бюджета субъекта Российской Федерации</t>
  </si>
  <si>
    <t>000 2 02 25497 00 0000 150</t>
  </si>
  <si>
    <t>000 2 02 25497 04 0000 150</t>
  </si>
  <si>
    <t>Субсидии бюджетам на реализацию мероприятий по обеспечению жильем молодых семей</t>
  </si>
  <si>
    <t>Субсидии бюджетам городских округов на реализацию мероприятий по обеспечению жильем молодых семей</t>
  </si>
  <si>
    <t>000 1 16 10120 00 0000 140</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</si>
  <si>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</si>
  <si>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</si>
  <si>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Денежные взыскания, налагаемые в возмещение ущерба, причиненного в результате незаконного или нецелевого использования бюджетных средств</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</si>
  <si>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</si>
  <si>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</si>
  <si>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000 1 16 01110 01 0000 140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</si>
  <si>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</si>
  <si>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Инициативные платежи</t>
  </si>
  <si>
    <t>000 1 13 01000 00 0000 130</t>
  </si>
  <si>
    <t>000 2 02 45179 00 0000 150</t>
  </si>
  <si>
    <t>000 2 02 45179 04 0000 150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</si>
  <si>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</si>
  <si>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</si>
  <si>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000 2 18 04020 04 0000 150</t>
  </si>
  <si>
    <t>Доходы бюджетов городских округов от возврата автономными  учреждениями остатков субсидий прошлых лет</t>
  </si>
  <si>
    <t>9.</t>
  </si>
  <si>
    <t>21.</t>
  </si>
  <si>
    <t>34.</t>
  </si>
  <si>
    <t>53.</t>
  </si>
  <si>
    <t>55.</t>
  </si>
  <si>
    <t>72.</t>
  </si>
  <si>
    <t>73.</t>
  </si>
  <si>
    <t>102.</t>
  </si>
  <si>
    <t>105.</t>
  </si>
  <si>
    <t>106.</t>
  </si>
  <si>
    <t>108.</t>
  </si>
  <si>
    <t>109.</t>
  </si>
  <si>
    <t>110.</t>
  </si>
  <si>
    <t>000 1 17 15000 00 0000 150</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</si>
  <si>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</si>
  <si>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</si>
  <si>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000 2 02 25555 04 0000 150</t>
  </si>
  <si>
    <t>Субсидии бюджетам городских округов на реализацию программ формирования современной городской среды</t>
  </si>
  <si>
    <t>Субсидии бюджетам на реализацию программ формирования современной городской среды</t>
  </si>
  <si>
    <t>000 2 02 25555 00 0000 150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</si>
  <si>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</si>
  <si>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000 1 14 02040 04 0000 440</t>
  </si>
  <si>
    <t>000 1 16 10030 04 0000 140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</si>
  <si>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</si>
  <si>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000 1 11 05300 00 0000 120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</si>
  <si>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</si>
  <si>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000 1 11 05310 00 0000 120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</si>
  <si>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</si>
  <si>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63.</t>
  </si>
  <si>
    <t>000 1 16 10100 00 0000 140</t>
  </si>
  <si>
    <t>Сумма  средств, утвержденная в бюджете на 2024 год,     в тысячах рублей</t>
  </si>
  <si>
    <t>000 2 19 25304 04 0000 150</t>
  </si>
  <si>
    <t>000 2 19 45303 04 0000 150</t>
  </si>
  <si>
    <t>000 1 16 01120 01 0000 140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</si>
  <si>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</si>
  <si>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 xml:space="preserve">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
</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</si>
  <si>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</si>
  <si>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</si>
  <si>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</si>
  <si>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</si>
  <si>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</si>
  <si>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</si>
  <si>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000 2 03 00000 00 0000 000</t>
  </si>
  <si>
    <t>000 2 03 04000 04 0000 150</t>
  </si>
  <si>
    <t>Безвозмездные поступления от государственных (муниципальных) организаций в бюджеты городских округов</t>
  </si>
  <si>
    <t>000 2 03 04099 04 0000 150</t>
  </si>
  <si>
    <t>Прочие безвозмездные поступления от государственных (муниципальных) организаций в бюджеты городских округов</t>
  </si>
  <si>
    <t>107.</t>
  </si>
  <si>
    <t>111.</t>
  </si>
  <si>
    <t>112.</t>
  </si>
  <si>
    <t>113.</t>
  </si>
  <si>
    <t>114.</t>
  </si>
  <si>
    <t>000 1 11 05030 00 0000 120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</si>
  <si>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</si>
  <si>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000 2 02 16549 00 0000 150</t>
  </si>
  <si>
    <t>Дотации (гранты) бюджетам за достижение показателей деятельности органов местного самоуправления</t>
  </si>
  <si>
    <t>000 2 02 16549 04 0000 150</t>
  </si>
  <si>
    <t>Дотации (гранты) бюджетам городских округов за достижение показателей деятельности органов местного самоуправления</t>
  </si>
  <si>
    <t>Возврат остатков субсидий на реализацию программ формирования современной городской среды из бюджетов городских округов</t>
  </si>
  <si>
    <t>115.</t>
  </si>
  <si>
    <t>116.</t>
  </si>
  <si>
    <t>117.</t>
  </si>
  <si>
    <t>118.</t>
  </si>
  <si>
    <t>000 1 11 05320 00 0000 120</t>
  </si>
  <si>
    <t>Плата по соглашениям об установлении сервитута в отношении земельных участков после разграничения государственной собственности на землю</t>
  </si>
  <si>
    <t>119.</t>
  </si>
  <si>
    <t>000 2 19 25555 04 0000 150</t>
  </si>
  <si>
    <t>Сумма средств, поступившая в бюджет городского округа                                                      за   2024 год</t>
  </si>
  <si>
    <t>000 2 02 19999 04 0000 150</t>
  </si>
  <si>
    <t>000 2 02 19999 00 0000 150</t>
  </si>
  <si>
    <t>Прочие дотации</t>
  </si>
  <si>
    <t>Прочие дотации бюджетам городских округов</t>
  </si>
  <si>
    <t>000 2 02 45050 04 0000 150</t>
  </si>
  <si>
    <t>000 2 02 45050 00 0000 150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</si>
  <si>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</si>
  <si>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</si>
  <si>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000 2 19 35250 04 0000 150</t>
  </si>
  <si>
    <t>Возврат остатков субвенций на оплату жилищно-коммунальных услуг отдельным категориям граждан из бюджетов городских округов</t>
  </si>
  <si>
    <t>120.</t>
  </si>
  <si>
    <t>121.</t>
  </si>
  <si>
    <t>122.</t>
  </si>
  <si>
    <t>123.</t>
  </si>
  <si>
    <t>124.</t>
  </si>
  <si>
    <t>БЕЗВОЗМЕЗДНЫЕ ПОСТУПЛЕНИЯ ОТ ГОСУДАРСТВЕННЫХ (МУНИЦИПАЛЬНЫХ) ОРГАНИЗАЦИЙ</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</si>
  <si>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</si>
  <si>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ВОЗВРАТ ОСТАТКОВ СУБСИДИЙ, СУБВЕНЦИЙ И ИНЫХ МЕЖБЮДЖЕТНЫХ ТРАНСФЕРТОВ, ИМЕЮЩИХ ЦЕЛЕВОЕ НАЗНАЧЕНИЕ, ПРОШЛЫХ ЛЕТ </t>
  </si>
  <si>
    <t xml:space="preserve">Верхнесалдинского муниципального </t>
  </si>
  <si>
    <t>округа    Свердловской       области</t>
  </si>
  <si>
    <t xml:space="preserve">Доходы бюджета Верхнесалдинского городского округа </t>
  </si>
  <si>
    <t>по кодам классификации доходов бюджетов за   2024  год</t>
  </si>
  <si>
    <t xml:space="preserve">к решению Думы </t>
  </si>
  <si>
    <t xml:space="preserve">«Об утверждении отчета об </t>
  </si>
  <si>
    <t xml:space="preserve">исполнении бюджета </t>
  </si>
  <si>
    <t xml:space="preserve">Верхнесалдинского городского </t>
  </si>
  <si>
    <t>округа   за 2024 год</t>
  </si>
  <si>
    <t xml:space="preserve">от  27.05.2025   № 229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</si>
</sst>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
    <numFmt numFmtId="166" formatCode="#,##0.0"/>
  </numFmts>
  <fonts count="8" x14ac:knownFonts="1">
    <font>
      <sz val="10"/>
      <name val="Arial Cyr"/>
      <charset val="204"/>
    </font>
    <font>
      <sz val="10"/>
      <name val="Times New Roman"/>
      <family val="1"/>
      <charset val="204"/>
    </font>
    <font>
      <b/>
      <sz val="12"/>
      <name val="Times New Roman"/>
      <family val="1"/>
      <charset val="204"/>
    </font>
    <font>
      <b/>
      <sz val="10"/>
      <name val="Times New Roman"/>
      <family val="1"/>
      <charset val="204"/>
    </font>
    <font>
      <sz val="8"/>
      <name val="Arial Cyr"/>
      <charset val="204"/>
    </font>
    <font>
      <sz val="12"/>
      <name val="Times New Roman"/>
      <family val="1"/>
      <charset val="204"/>
    </font>
    <font>
      <b/>
      <sz val="14"/>
      <name val="Times New Roman"/>
      <family val="1"/>
      <charset val="204"/>
    </font>
    <font>
      <sz val="12"/>
      <color theme="1"/>
      <name val="Times New Roman"/>
      <family val="1"/>
      <charset val="204"/>
    </font>
  </fonts>
  <fills count="2">
    <fill>
      <patternFill patternType="none"/>
    </fill>
    <fill>
      <patternFill patternType="gray125"/>
    </fill>
  </fills>
  <borders count="17">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1" fillId="0" borderId="1" xfId="0" applyFont="1" applyBorder="1" applyAlignment="1">
      <alignment horizontal="center" vertical="top" wrapText="1"/>
    </xf>
    <xf numFmtId="0" fontId="3" fillId="0" borderId="2" xfId="0" applyFont="1" applyBorder="1" applyAlignment="1">
      <alignment horizontal="justify" vertical="top" wrapText="1"/>
    </xf>
    <xf numFmtId="0" fontId="1" fillId="0" borderId="2" xfId="0" applyFont="1" applyBorder="1" applyAlignment="1">
      <alignment horizontal="justify" vertical="top" wrapText="1"/>
    </xf>
    <xf numFmtId="164" fontId="3" fillId="0" borderId="2" xfId="0" applyNumberFormat="1" applyFont="1" applyBorder="1" applyAlignment="1">
      <alignment horizontal="center" vertical="top" wrapText="1"/>
    </xf>
    <xf numFmtId="164" fontId="1" fillId="0" borderId="2" xfId="0" applyNumberFormat="1" applyFont="1" applyBorder="1" applyAlignment="1">
      <alignment horizontal="center" vertical="top" wrapText="1"/>
    </xf>
    <xf numFmtId="164" fontId="3" fillId="0" borderId="3" xfId="0" applyNumberFormat="1" applyFont="1" applyBorder="1" applyAlignment="1">
      <alignment horizontal="center" vertical="top" wrapText="1"/>
    </xf>
    <xf numFmtId="0" fontId="0" fillId="0" borderId="0" xfId="0" applyBorder="1"/>
    <xf numFmtId="0" fontId="1" fillId="0" borderId="3" xfId="0" applyFont="1" applyFill="1" applyBorder="1" applyAlignment="1">
      <alignment horizontal="center" vertical="top" wrapText="1"/>
    </xf>
    <xf numFmtId="0" fontId="1" fillId="0" borderId="0" xfId="0" applyFont="1" applyFill="1" applyBorder="1" applyAlignment="1">
      <alignment horizontal="left" shrinkToFit="1"/>
    </xf>
    <xf numFmtId="0" fontId="1" fillId="0" borderId="0" xfId="0" applyFont="1" applyFill="1" applyBorder="1" applyAlignment="1">
      <alignment horizontal="left"/>
    </xf>
    <xf numFmtId="164" fontId="2" fillId="0" borderId="2" xfId="0" applyNumberFormat="1" applyFont="1" applyFill="1" applyBorder="1" applyAlignment="1">
      <alignment horizontal="center" vertical="top" wrapText="1"/>
    </xf>
    <xf numFmtId="164" fontId="5" fillId="0" borderId="2" xfId="0" applyNumberFormat="1" applyFont="1" applyFill="1" applyBorder="1" applyAlignment="1">
      <alignment horizontal="center" vertical="top" wrapText="1"/>
    </xf>
    <xf numFmtId="0" fontId="5" fillId="0" borderId="2" xfId="0" applyFont="1" applyFill="1" applyBorder="1" applyAlignment="1">
      <alignment horizontal="justify" vertical="top" wrapText="1"/>
    </xf>
    <xf numFmtId="0" fontId="2" fillId="0" borderId="2" xfId="0" applyFont="1" applyFill="1" applyBorder="1" applyAlignment="1">
      <alignment horizontal="justify" vertical="top" wrapText="1"/>
    </xf>
    <xf numFmtId="49" fontId="2" fillId="0" borderId="2" xfId="0" applyNumberFormat="1" applyFont="1" applyFill="1" applyBorder="1" applyAlignment="1">
      <alignment horizontal="justify" vertical="top" wrapText="1"/>
    </xf>
    <xf numFmtId="49" fontId="5" fillId="0" borderId="2" xfId="0" applyNumberFormat="1" applyFont="1" applyFill="1" applyBorder="1" applyAlignment="1">
      <alignment horizontal="justify" vertical="top" wrapText="1"/>
    </xf>
    <xf numFmtId="49" fontId="5" fillId="0" borderId="4" xfId="0" applyNumberFormat="1" applyFont="1" applyFill="1" applyBorder="1" applyAlignment="1">
      <alignment horizontal="justify" vertical="top" wrapText="1"/>
    </xf>
    <xf numFmtId="49" fontId="5" fillId="0" borderId="5" xfId="0" applyNumberFormat="1" applyFont="1" applyFill="1" applyBorder="1" applyAlignment="1">
      <alignment horizontal="justify" vertical="top" wrapText="1"/>
    </xf>
    <xf numFmtId="165" fontId="5" fillId="0" borderId="4" xfId="0" applyNumberFormat="1" applyFont="1" applyFill="1" applyBorder="1" applyAlignment="1">
      <alignment horizontal="justify" vertical="top" wrapText="1"/>
    </xf>
    <xf numFmtId="49" fontId="2" fillId="0" borderId="4" xfId="0" applyNumberFormat="1" applyFont="1" applyFill="1" applyBorder="1" applyAlignment="1">
      <alignment horizontal="justify" vertical="top" wrapText="1"/>
    </xf>
    <xf numFmtId="0" fontId="1" fillId="0" borderId="0" xfId="0" applyFont="1" applyFill="1" applyAlignment="1">
      <alignment horizontal="left"/>
    </xf>
    <xf numFmtId="0" fontId="1" fillId="0" borderId="0" xfId="0" applyFont="1" applyFill="1" applyAlignment="1">
      <alignment vertical="top"/>
    </xf>
    <xf numFmtId="0" fontId="1" fillId="0" borderId="0" xfId="0" applyFont="1" applyFill="1" applyAlignment="1"/>
    <xf numFmtId="0" fontId="1" fillId="0" borderId="0" xfId="0" applyFont="1" applyFill="1"/>
    <xf numFmtId="0" fontId="1" fillId="0" borderId="0" xfId="0" applyFont="1" applyFill="1" applyAlignment="1">
      <alignment vertical="center"/>
    </xf>
    <xf numFmtId="0" fontId="6" fillId="0" borderId="0" xfId="0" applyFont="1" applyFill="1" applyAlignment="1">
      <alignment vertical="center"/>
    </xf>
    <xf numFmtId="0" fontId="5" fillId="0" borderId="4"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justify" wrapText="1"/>
    </xf>
    <xf numFmtId="0" fontId="5" fillId="0" borderId="2" xfId="0" applyFont="1" applyFill="1" applyBorder="1" applyAlignment="1">
      <alignment horizontal="justify" wrapText="1"/>
    </xf>
    <xf numFmtId="49" fontId="5" fillId="0" borderId="4" xfId="0" applyNumberFormat="1" applyFont="1" applyFill="1" applyBorder="1" applyAlignment="1">
      <alignment horizontal="left" vertical="justify" wrapText="1"/>
    </xf>
    <xf numFmtId="0" fontId="0" fillId="0" borderId="0" xfId="0" applyFill="1"/>
    <xf numFmtId="164" fontId="2" fillId="0" borderId="0" xfId="0" applyNumberFormat="1" applyFont="1" applyFill="1" applyBorder="1" applyAlignment="1">
      <alignment horizontal="center" vertical="top" wrapText="1"/>
    </xf>
    <xf numFmtId="49" fontId="7" fillId="0" borderId="4" xfId="0" applyNumberFormat="1" applyFont="1" applyFill="1" applyBorder="1" applyAlignment="1">
      <alignment horizontal="justify" vertical="top" wrapText="1"/>
    </xf>
    <xf numFmtId="49" fontId="7" fillId="0" borderId="2" xfId="0" applyNumberFormat="1" applyFont="1" applyFill="1" applyBorder="1" applyAlignment="1">
      <alignment horizontal="justify" vertical="top" wrapText="1"/>
    </xf>
    <xf numFmtId="166" fontId="2" fillId="0" borderId="2" xfId="0" applyNumberFormat="1" applyFont="1" applyFill="1" applyBorder="1" applyAlignment="1">
      <alignment horizontal="center" vertical="top" wrapText="1"/>
    </xf>
    <xf numFmtId="0" fontId="5" fillId="0" borderId="0" xfId="0" applyFont="1" applyFill="1"/>
    <xf numFmtId="0" fontId="6" fillId="0" borderId="0" xfId="0" applyFont="1" applyFill="1" applyAlignment="1">
      <alignment horizontal="center" vertical="center"/>
    </xf>
    <xf numFmtId="0" fontId="0" fillId="0" borderId="0" xfId="0" applyAlignment="1">
      <alignment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1" xfId="0" applyFont="1" applyFill="1" applyBorder="1" applyAlignment="1">
      <alignment horizontal="center" vertical="top" wrapText="1"/>
    </xf>
    <xf numFmtId="0" fontId="2" fillId="0" borderId="12"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14"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0" borderId="16" xfId="0" applyFont="1" applyFill="1" applyBorder="1" applyAlignment="1">
      <alignment horizontal="center" vertical="top"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 fillId="0" borderId="0" xfId="0" applyFont="1" applyFill="1" applyAlignment="1">
      <alignment horizontal="left" vertical="top"/>
    </xf>
    <xf numFmtId="0" fontId="0" fillId="0" borderId="0" xfId="0" applyFont="1" applyAlignment="1">
      <alignment horizontal="left" vertical="top"/>
    </xf>
    <xf numFmtId="0" fontId="1" fillId="0" borderId="0" xfId="0" applyFont="1" applyFill="1" applyAlignment="1">
      <alignment horizontal="left" vertical="top"/>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71"/>
  <sheetViews>
    <sheetView tabSelected="1" view="pageBreakPreview" zoomScale="80" zoomScaleNormal="75" zoomScaleSheetLayoutView="80" workbookViewId="0">
      <selection activeCell="B9" sqref="B9"/>
    </sheetView>
  </sheetViews>
  <sheetFormatPr defaultRowHeight="12.75" x14ac:dyDescent="0.2"/>
  <cols>
    <col min="1" max="1" width="6" customWidth="1"/>
    <col min="2" max="2" width="30" customWidth="1"/>
    <col min="3" max="3" width="54" customWidth="1"/>
    <col min="4" max="4" width="22.42578125" customWidth="1"/>
    <col min="5" max="5" width="17.7109375" customWidth="1"/>
    <col min="6" max="6" width="23.85546875" customWidth="1"/>
    <col min="7" max="7" width="6.140625" customWidth="1"/>
  </cols>
  <sheetData>
    <row r="1" spans="1:6" x14ac:dyDescent="0.2">
      <c r="A1" s="21"/>
      <c r="B1" s="21"/>
      <c r="C1" s="21"/>
      <c r="D1" s="22" t="s">
        <v>79</v>
      </c>
      <c r="E1" s="52" t="s">
        <v>260</v>
      </c>
      <c r="F1" s="52"/>
    </row>
    <row r="2" spans="1:6" x14ac:dyDescent="0.2">
      <c r="A2" s="21"/>
      <c r="B2" s="21"/>
      <c r="C2" s="21"/>
      <c r="D2" s="22" t="s">
        <v>80</v>
      </c>
      <c r="E2" s="52" t="s">
        <v>390</v>
      </c>
      <c r="F2" s="52"/>
    </row>
    <row r="3" spans="1:6" x14ac:dyDescent="0.2">
      <c r="A3" s="21"/>
      <c r="B3" s="21"/>
      <c r="C3" s="21"/>
      <c r="D3" s="22" t="s">
        <v>60</v>
      </c>
      <c r="E3" s="52" t="s">
        <v>386</v>
      </c>
      <c r="F3" s="52"/>
    </row>
    <row r="4" spans="1:6" x14ac:dyDescent="0.2">
      <c r="A4" s="21"/>
      <c r="B4" s="21"/>
      <c r="C4" s="21"/>
      <c r="D4" s="22"/>
      <c r="E4" s="52" t="s">
        <v>387</v>
      </c>
      <c r="F4" s="53"/>
    </row>
    <row r="5" spans="1:6" x14ac:dyDescent="0.2">
      <c r="A5" s="21"/>
      <c r="B5" s="23"/>
      <c r="C5" s="23"/>
      <c r="D5" s="22" t="s">
        <v>213</v>
      </c>
      <c r="E5" s="52" t="s">
        <v>395</v>
      </c>
      <c r="F5" s="52"/>
    </row>
    <row r="6" spans="1:6" x14ac:dyDescent="0.2">
      <c r="A6" s="9"/>
      <c r="B6" s="9"/>
      <c r="C6" s="9"/>
      <c r="D6" s="22" t="s">
        <v>75</v>
      </c>
      <c r="E6" s="52" t="s">
        <v>391</v>
      </c>
      <c r="F6" s="52"/>
    </row>
    <row r="7" spans="1:6" x14ac:dyDescent="0.2">
      <c r="A7" s="9"/>
      <c r="B7" s="9"/>
      <c r="C7" s="9"/>
      <c r="D7" s="22" t="s">
        <v>61</v>
      </c>
      <c r="E7" s="52" t="s">
        <v>392</v>
      </c>
      <c r="F7" s="52"/>
    </row>
    <row r="8" spans="1:6" x14ac:dyDescent="0.2">
      <c r="A8" s="10"/>
      <c r="B8" s="10"/>
      <c r="C8" s="10"/>
      <c r="D8" s="22" t="s">
        <v>253</v>
      </c>
      <c r="E8" s="52" t="s">
        <v>393</v>
      </c>
      <c r="F8" s="52"/>
    </row>
    <row r="9" spans="1:6" x14ac:dyDescent="0.2">
      <c r="A9" s="10"/>
      <c r="B9" s="10"/>
      <c r="C9" s="10"/>
      <c r="D9" s="22"/>
      <c r="E9" s="54" t="s">
        <v>394</v>
      </c>
      <c r="F9" s="54"/>
    </row>
    <row r="10" spans="1:6" ht="16.149999999999999" customHeight="1" x14ac:dyDescent="0.25">
      <c r="A10" s="24"/>
      <c r="B10" s="24"/>
      <c r="C10" s="24"/>
      <c r="D10" s="24"/>
      <c r="E10" s="37"/>
      <c r="F10" s="37"/>
    </row>
    <row r="11" spans="1:6" ht="18.75" x14ac:dyDescent="0.2">
      <c r="A11" s="38" t="s">
        <v>388</v>
      </c>
      <c r="B11" s="38"/>
      <c r="C11" s="38"/>
      <c r="D11" s="38"/>
      <c r="E11" s="38"/>
      <c r="F11" s="38"/>
    </row>
    <row r="12" spans="1:6" ht="18.75" x14ac:dyDescent="0.2">
      <c r="A12" s="38" t="s">
        <v>389</v>
      </c>
      <c r="B12" s="38"/>
      <c r="C12" s="38"/>
      <c r="D12" s="38"/>
      <c r="E12" s="38"/>
      <c r="F12" s="38"/>
    </row>
    <row r="13" spans="1:6" ht="18.75" customHeight="1" x14ac:dyDescent="0.2">
      <c r="A13" s="38"/>
      <c r="B13" s="38"/>
      <c r="C13" s="38"/>
      <c r="D13" s="38"/>
      <c r="E13" s="38"/>
      <c r="F13" s="38"/>
    </row>
    <row r="14" spans="1:6" ht="19.5" thickBot="1" x14ac:dyDescent="0.25">
      <c r="A14" s="25"/>
      <c r="B14" s="26"/>
      <c r="C14" s="26"/>
      <c r="D14" s="26"/>
      <c r="E14" s="26"/>
      <c r="F14" s="24"/>
    </row>
    <row r="15" spans="1:6" ht="15.75" customHeight="1" x14ac:dyDescent="0.2">
      <c r="A15" s="40" t="s">
        <v>0</v>
      </c>
      <c r="B15" s="40" t="s">
        <v>1</v>
      </c>
      <c r="C15" s="40" t="s">
        <v>2</v>
      </c>
      <c r="D15" s="49" t="s">
        <v>330</v>
      </c>
      <c r="E15" s="43" t="s">
        <v>367</v>
      </c>
      <c r="F15" s="44"/>
    </row>
    <row r="16" spans="1:6" ht="26.25" customHeight="1" x14ac:dyDescent="0.2">
      <c r="A16" s="41"/>
      <c r="B16" s="41"/>
      <c r="C16" s="41"/>
      <c r="D16" s="50"/>
      <c r="E16" s="45"/>
      <c r="F16" s="46"/>
    </row>
    <row r="17" spans="1:6" ht="6" customHeight="1" thickBot="1" x14ac:dyDescent="0.25">
      <c r="A17" s="41"/>
      <c r="B17" s="41"/>
      <c r="C17" s="41"/>
      <c r="D17" s="50"/>
      <c r="E17" s="45"/>
      <c r="F17" s="46"/>
    </row>
    <row r="18" spans="1:6" ht="9" hidden="1" customHeight="1" thickBot="1" x14ac:dyDescent="0.25">
      <c r="A18" s="41"/>
      <c r="B18" s="41"/>
      <c r="C18" s="41"/>
      <c r="D18" s="50"/>
      <c r="E18" s="47"/>
      <c r="F18" s="48"/>
    </row>
    <row r="19" spans="1:6" ht="25.9" customHeight="1" thickBot="1" x14ac:dyDescent="0.25">
      <c r="A19" s="42"/>
      <c r="B19" s="42"/>
      <c r="C19" s="42"/>
      <c r="D19" s="51"/>
      <c r="E19" s="27" t="s">
        <v>3</v>
      </c>
      <c r="F19" s="27" t="s">
        <v>4</v>
      </c>
    </row>
    <row r="20" spans="1:6" ht="16.5" thickBot="1" x14ac:dyDescent="0.25">
      <c r="A20" s="28" t="s">
        <v>100</v>
      </c>
      <c r="B20" s="14" t="s">
        <v>5</v>
      </c>
      <c r="C20" s="14" t="s">
        <v>6</v>
      </c>
      <c r="D20" s="11">
        <f>D21+D23+D25+D29+D34+D37+D50+D52+D55+D63+D84</f>
        <v>867964.4</v>
      </c>
      <c r="E20" s="11">
        <f>E21+E23+E25+E29+E34+E37+E50+E52+E55+E63+E84</f>
        <v>971509.10000000009</v>
      </c>
      <c r="F20" s="11">
        <f>E20/D20*100</f>
        <v>111.92960218184065</v>
      </c>
    </row>
    <row r="21" spans="1:6" ht="16.5" thickBot="1" x14ac:dyDescent="0.25">
      <c r="A21" s="28" t="s">
        <v>101</v>
      </c>
      <c r="B21" s="14" t="s">
        <v>7</v>
      </c>
      <c r="C21" s="14" t="s">
        <v>8</v>
      </c>
      <c r="D21" s="11">
        <f>D22</f>
        <v>630785.5</v>
      </c>
      <c r="E21" s="11">
        <f>E22</f>
        <v>714926.8</v>
      </c>
      <c r="F21" s="11">
        <f t="shared" ref="F21:F84" si="0">E21/D21*100</f>
        <v>113.33913033828458</v>
      </c>
    </row>
    <row r="22" spans="1:6" ht="16.5" thickBot="1" x14ac:dyDescent="0.25">
      <c r="A22" s="28" t="s">
        <v>102</v>
      </c>
      <c r="B22" s="14" t="s">
        <v>9</v>
      </c>
      <c r="C22" s="14" t="s">
        <v>10</v>
      </c>
      <c r="D22" s="11">
        <v>630785.5</v>
      </c>
      <c r="E22" s="11">
        <v>714926.8</v>
      </c>
      <c r="F22" s="11">
        <f t="shared" si="0"/>
        <v>113.33913033828458</v>
      </c>
    </row>
    <row r="23" spans="1:6" ht="48" thickBot="1" x14ac:dyDescent="0.25">
      <c r="A23" s="28" t="s">
        <v>103</v>
      </c>
      <c r="B23" s="14" t="s">
        <v>86</v>
      </c>
      <c r="C23" s="14" t="s">
        <v>72</v>
      </c>
      <c r="D23" s="11">
        <f>D24</f>
        <v>42485</v>
      </c>
      <c r="E23" s="11">
        <f>E24</f>
        <v>43894.400000000001</v>
      </c>
      <c r="F23" s="11">
        <f t="shared" si="0"/>
        <v>103.3174061433447</v>
      </c>
    </row>
    <row r="24" spans="1:6" ht="48" thickBot="1" x14ac:dyDescent="0.25">
      <c r="A24" s="28" t="s">
        <v>104</v>
      </c>
      <c r="B24" s="14" t="s">
        <v>73</v>
      </c>
      <c r="C24" s="14" t="s">
        <v>74</v>
      </c>
      <c r="D24" s="11">
        <v>42485</v>
      </c>
      <c r="E24" s="11">
        <v>43894.400000000001</v>
      </c>
      <c r="F24" s="11">
        <f t="shared" si="0"/>
        <v>103.3174061433447</v>
      </c>
    </row>
    <row r="25" spans="1:6" ht="16.5" thickBot="1" x14ac:dyDescent="0.25">
      <c r="A25" s="28" t="s">
        <v>105</v>
      </c>
      <c r="B25" s="14" t="s">
        <v>11</v>
      </c>
      <c r="C25" s="14" t="s">
        <v>12</v>
      </c>
      <c r="D25" s="11">
        <f>D26+D27+D28</f>
        <v>80902</v>
      </c>
      <c r="E25" s="11">
        <f>E26+E27+E28</f>
        <v>85115.9</v>
      </c>
      <c r="F25" s="11">
        <f t="shared" si="0"/>
        <v>105.20864749944377</v>
      </c>
    </row>
    <row r="26" spans="1:6" ht="32.25" thickBot="1" x14ac:dyDescent="0.25">
      <c r="A26" s="28" t="s">
        <v>106</v>
      </c>
      <c r="B26" s="14" t="s">
        <v>81</v>
      </c>
      <c r="C26" s="14" t="s">
        <v>82</v>
      </c>
      <c r="D26" s="11">
        <v>77025</v>
      </c>
      <c r="E26" s="11">
        <v>80693.2</v>
      </c>
      <c r="F26" s="11">
        <f t="shared" si="0"/>
        <v>104.76234988640051</v>
      </c>
    </row>
    <row r="27" spans="1:6" ht="32.25" thickBot="1" x14ac:dyDescent="0.25">
      <c r="A27" s="28" t="s">
        <v>107</v>
      </c>
      <c r="B27" s="14" t="s">
        <v>65</v>
      </c>
      <c r="C27" s="14" t="s">
        <v>13</v>
      </c>
      <c r="D27" s="11">
        <v>0</v>
      </c>
      <c r="E27" s="11">
        <v>119.3</v>
      </c>
      <c r="F27" s="11"/>
    </row>
    <row r="28" spans="1:6" ht="32.25" thickBot="1" x14ac:dyDescent="0.25">
      <c r="A28" s="28" t="s">
        <v>300</v>
      </c>
      <c r="B28" s="14" t="s">
        <v>68</v>
      </c>
      <c r="C28" s="14" t="s">
        <v>69</v>
      </c>
      <c r="D28" s="11">
        <v>3877</v>
      </c>
      <c r="E28" s="11">
        <v>4303.3999999999996</v>
      </c>
      <c r="F28" s="11">
        <f t="shared" si="0"/>
        <v>110.99819448026824</v>
      </c>
    </row>
    <row r="29" spans="1:6" ht="16.5" thickBot="1" x14ac:dyDescent="0.25">
      <c r="A29" s="28" t="s">
        <v>108</v>
      </c>
      <c r="B29" s="14" t="s">
        <v>14</v>
      </c>
      <c r="C29" s="14" t="s">
        <v>15</v>
      </c>
      <c r="D29" s="11">
        <f>D30+D31</f>
        <v>48052</v>
      </c>
      <c r="E29" s="11">
        <f>E30+E31</f>
        <v>52010.399999999994</v>
      </c>
      <c r="F29" s="11">
        <f t="shared" si="0"/>
        <v>108.23774244568382</v>
      </c>
    </row>
    <row r="30" spans="1:6" ht="16.5" thickBot="1" x14ac:dyDescent="0.25">
      <c r="A30" s="28" t="s">
        <v>109</v>
      </c>
      <c r="B30" s="14" t="s">
        <v>16</v>
      </c>
      <c r="C30" s="14" t="s">
        <v>17</v>
      </c>
      <c r="D30" s="11">
        <v>22135</v>
      </c>
      <c r="E30" s="11">
        <v>27177.3</v>
      </c>
      <c r="F30" s="11">
        <f t="shared" si="0"/>
        <v>122.77976056019877</v>
      </c>
    </row>
    <row r="31" spans="1:6" ht="16.5" thickBot="1" x14ac:dyDescent="0.25">
      <c r="A31" s="28" t="s">
        <v>110</v>
      </c>
      <c r="B31" s="14" t="s">
        <v>18</v>
      </c>
      <c r="C31" s="14" t="s">
        <v>19</v>
      </c>
      <c r="D31" s="11">
        <f>D32+D33</f>
        <v>25917</v>
      </c>
      <c r="E31" s="11">
        <f>E32+E33</f>
        <v>24833.1</v>
      </c>
      <c r="F31" s="11">
        <f t="shared" si="0"/>
        <v>95.817802986456755</v>
      </c>
    </row>
    <row r="32" spans="1:6" ht="16.5" thickBot="1" x14ac:dyDescent="0.25">
      <c r="A32" s="28" t="s">
        <v>111</v>
      </c>
      <c r="B32" s="13" t="s">
        <v>85</v>
      </c>
      <c r="C32" s="13" t="s">
        <v>76</v>
      </c>
      <c r="D32" s="12">
        <v>21197</v>
      </c>
      <c r="E32" s="12">
        <v>19326.5</v>
      </c>
      <c r="F32" s="12">
        <f t="shared" si="0"/>
        <v>91.175638061989901</v>
      </c>
    </row>
    <row r="33" spans="1:81" ht="16.5" thickBot="1" x14ac:dyDescent="0.25">
      <c r="A33" s="28" t="s">
        <v>112</v>
      </c>
      <c r="B33" s="13" t="s">
        <v>77</v>
      </c>
      <c r="C33" s="13" t="s">
        <v>78</v>
      </c>
      <c r="D33" s="12">
        <v>4720</v>
      </c>
      <c r="E33" s="12">
        <v>5506.6</v>
      </c>
      <c r="F33" s="12">
        <f t="shared" si="0"/>
        <v>116.66525423728815</v>
      </c>
    </row>
    <row r="34" spans="1:81" ht="16.5" thickBot="1" x14ac:dyDescent="0.25">
      <c r="A34" s="28" t="s">
        <v>113</v>
      </c>
      <c r="B34" s="14" t="s">
        <v>20</v>
      </c>
      <c r="C34" s="14" t="s">
        <v>21</v>
      </c>
      <c r="D34" s="11">
        <f>D35</f>
        <v>9468</v>
      </c>
      <c r="E34" s="11">
        <f>E35</f>
        <v>13539.6</v>
      </c>
      <c r="F34" s="11">
        <f t="shared" si="0"/>
        <v>143.00380228136882</v>
      </c>
    </row>
    <row r="35" spans="1:81" ht="48" thickBot="1" x14ac:dyDescent="0.25">
      <c r="A35" s="28" t="s">
        <v>114</v>
      </c>
      <c r="B35" s="14" t="s">
        <v>22</v>
      </c>
      <c r="C35" s="14" t="s">
        <v>23</v>
      </c>
      <c r="D35" s="11">
        <f>D36</f>
        <v>9468</v>
      </c>
      <c r="E35" s="11">
        <f>E36</f>
        <v>13539.6</v>
      </c>
      <c r="F35" s="11">
        <f t="shared" si="0"/>
        <v>143.00380228136882</v>
      </c>
    </row>
    <row r="36" spans="1:81" ht="48" customHeight="1" thickBot="1" x14ac:dyDescent="0.25">
      <c r="A36" s="28" t="s">
        <v>115</v>
      </c>
      <c r="B36" s="13" t="s">
        <v>50</v>
      </c>
      <c r="C36" s="13" t="s">
        <v>84</v>
      </c>
      <c r="D36" s="12">
        <v>9468</v>
      </c>
      <c r="E36" s="12">
        <v>13539.6</v>
      </c>
      <c r="F36" s="12">
        <f t="shared" si="0"/>
        <v>143.00380228136882</v>
      </c>
    </row>
    <row r="37" spans="1:81" ht="42.6" customHeight="1" thickBot="1" x14ac:dyDescent="0.25">
      <c r="A37" s="28" t="s">
        <v>116</v>
      </c>
      <c r="B37" s="14" t="s">
        <v>24</v>
      </c>
      <c r="C37" s="14" t="s">
        <v>25</v>
      </c>
      <c r="D37" s="11">
        <f>D38+D42+D45+D47</f>
        <v>26785.100000000002</v>
      </c>
      <c r="E37" s="11">
        <f>E38+E42+E45+E47</f>
        <v>28662.9</v>
      </c>
      <c r="F37" s="11">
        <f t="shared" si="0"/>
        <v>107.01061411008359</v>
      </c>
    </row>
    <row r="38" spans="1:81" ht="106.15" customHeight="1" thickBot="1" x14ac:dyDescent="0.25">
      <c r="A38" s="28" t="s">
        <v>117</v>
      </c>
      <c r="B38" s="14" t="s">
        <v>26</v>
      </c>
      <c r="C38" s="14" t="s">
        <v>49</v>
      </c>
      <c r="D38" s="11">
        <f>D39+D40+D41</f>
        <v>20579.400000000001</v>
      </c>
      <c r="E38" s="11">
        <f>E39+E40+E41</f>
        <v>22188</v>
      </c>
      <c r="F38" s="11">
        <f t="shared" si="0"/>
        <v>107.81655441849615</v>
      </c>
    </row>
    <row r="39" spans="1:81" ht="76.150000000000006" customHeight="1" thickBot="1" x14ac:dyDescent="0.25">
      <c r="A39" s="28" t="s">
        <v>118</v>
      </c>
      <c r="B39" s="13" t="s">
        <v>51</v>
      </c>
      <c r="C39" s="13" t="s">
        <v>52</v>
      </c>
      <c r="D39" s="12">
        <v>15882</v>
      </c>
      <c r="E39" s="12">
        <v>18812.2</v>
      </c>
      <c r="F39" s="12">
        <f t="shared" si="0"/>
        <v>118.4498174033497</v>
      </c>
    </row>
    <row r="40" spans="1:81" ht="109.15" customHeight="1" thickBot="1" x14ac:dyDescent="0.25">
      <c r="A40" s="28" t="s">
        <v>301</v>
      </c>
      <c r="B40" s="13" t="s">
        <v>352</v>
      </c>
      <c r="C40" s="13" t="s">
        <v>353</v>
      </c>
      <c r="D40" s="12">
        <v>57.1</v>
      </c>
      <c r="E40" s="12">
        <v>57.1</v>
      </c>
      <c r="F40" s="12">
        <f t="shared" si="0"/>
        <v>100</v>
      </c>
    </row>
    <row r="41" spans="1:81" ht="48" thickBot="1" x14ac:dyDescent="0.25">
      <c r="A41" s="28" t="s">
        <v>119</v>
      </c>
      <c r="B41" s="13" t="s">
        <v>70</v>
      </c>
      <c r="C41" s="13" t="s">
        <v>71</v>
      </c>
      <c r="D41" s="12">
        <v>4640.3</v>
      </c>
      <c r="E41" s="12">
        <v>3318.7</v>
      </c>
      <c r="F41" s="12">
        <f t="shared" si="0"/>
        <v>71.519082817921259</v>
      </c>
    </row>
    <row r="42" spans="1:81" ht="48.6" customHeight="1" thickBot="1" x14ac:dyDescent="0.25">
      <c r="A42" s="28" t="s">
        <v>120</v>
      </c>
      <c r="B42" s="14" t="s">
        <v>324</v>
      </c>
      <c r="C42" s="14" t="s">
        <v>325</v>
      </c>
      <c r="D42" s="11">
        <f>D43+D44</f>
        <v>11.2</v>
      </c>
      <c r="E42" s="11">
        <f>E43+E44</f>
        <v>17.299999999999997</v>
      </c>
      <c r="F42" s="11">
        <f t="shared" si="0"/>
        <v>154.46428571428569</v>
      </c>
    </row>
    <row r="43" spans="1:81" ht="48" thickBot="1" x14ac:dyDescent="0.25">
      <c r="A43" s="28" t="s">
        <v>121</v>
      </c>
      <c r="B43" s="13" t="s">
        <v>326</v>
      </c>
      <c r="C43" s="13" t="s">
        <v>327</v>
      </c>
      <c r="D43" s="12">
        <v>11.2</v>
      </c>
      <c r="E43" s="12">
        <v>11.2</v>
      </c>
      <c r="F43" s="12">
        <f t="shared" si="0"/>
        <v>100</v>
      </c>
    </row>
    <row r="44" spans="1:81" ht="45.6" customHeight="1" thickBot="1" x14ac:dyDescent="0.25">
      <c r="A44" s="28" t="s">
        <v>122</v>
      </c>
      <c r="B44" s="13" t="s">
        <v>363</v>
      </c>
      <c r="C44" s="13" t="s">
        <v>364</v>
      </c>
      <c r="D44" s="12">
        <v>0</v>
      </c>
      <c r="E44" s="12">
        <v>6.1</v>
      </c>
      <c r="F44" s="11"/>
    </row>
    <row r="45" spans="1:81" ht="32.25" thickBot="1" x14ac:dyDescent="0.25">
      <c r="A45" s="29" t="s">
        <v>123</v>
      </c>
      <c r="B45" s="14" t="s">
        <v>27</v>
      </c>
      <c r="C45" s="14" t="s">
        <v>28</v>
      </c>
      <c r="D45" s="11">
        <f>D46</f>
        <v>860</v>
      </c>
      <c r="E45" s="11">
        <f>E46</f>
        <v>769</v>
      </c>
      <c r="F45" s="11">
        <f t="shared" si="0"/>
        <v>89.418604651162795</v>
      </c>
    </row>
    <row r="46" spans="1:81" ht="63.75" thickBot="1" x14ac:dyDescent="0.25">
      <c r="A46" s="29" t="s">
        <v>124</v>
      </c>
      <c r="B46" s="13" t="s">
        <v>53</v>
      </c>
      <c r="C46" s="13" t="s">
        <v>87</v>
      </c>
      <c r="D46" s="12">
        <v>860</v>
      </c>
      <c r="E46" s="12">
        <v>769</v>
      </c>
      <c r="F46" s="12">
        <f t="shared" si="0"/>
        <v>89.418604651162795</v>
      </c>
      <c r="CC46">
        <v>37513.5</v>
      </c>
    </row>
    <row r="47" spans="1:81" ht="98.45" customHeight="1" thickBot="1" x14ac:dyDescent="0.25">
      <c r="A47" s="29" t="s">
        <v>125</v>
      </c>
      <c r="B47" s="15" t="s">
        <v>187</v>
      </c>
      <c r="C47" s="14" t="s">
        <v>189</v>
      </c>
      <c r="D47" s="11">
        <f>D48+D49</f>
        <v>5334.5</v>
      </c>
      <c r="E47" s="11">
        <f>E48+E49</f>
        <v>5688.6</v>
      </c>
      <c r="F47" s="11">
        <f t="shared" si="0"/>
        <v>106.63792295435374</v>
      </c>
    </row>
    <row r="48" spans="1:81" ht="91.9" customHeight="1" thickBot="1" x14ac:dyDescent="0.25">
      <c r="A48" s="29" t="s">
        <v>126</v>
      </c>
      <c r="B48" s="16" t="s">
        <v>188</v>
      </c>
      <c r="C48" s="13" t="s">
        <v>190</v>
      </c>
      <c r="D48" s="12">
        <v>4314.3</v>
      </c>
      <c r="E48" s="12">
        <v>4327.2</v>
      </c>
      <c r="F48" s="12">
        <f t="shared" si="0"/>
        <v>100.29900563243169</v>
      </c>
    </row>
    <row r="49" spans="1:6" ht="125.45" customHeight="1" thickBot="1" x14ac:dyDescent="0.25">
      <c r="A49" s="29" t="s">
        <v>127</v>
      </c>
      <c r="B49" s="16" t="s">
        <v>265</v>
      </c>
      <c r="C49" s="13" t="s">
        <v>266</v>
      </c>
      <c r="D49" s="12">
        <v>1020.2</v>
      </c>
      <c r="E49" s="12">
        <v>1361.4</v>
      </c>
      <c r="F49" s="12">
        <f t="shared" si="0"/>
        <v>133.4444226622231</v>
      </c>
    </row>
    <row r="50" spans="1:6" ht="32.25" thickBot="1" x14ac:dyDescent="0.25">
      <c r="A50" s="28" t="s">
        <v>128</v>
      </c>
      <c r="B50" s="14" t="s">
        <v>29</v>
      </c>
      <c r="C50" s="14" t="s">
        <v>30</v>
      </c>
      <c r="D50" s="11">
        <f>D51</f>
        <v>9815</v>
      </c>
      <c r="E50" s="11">
        <f>E51</f>
        <v>10836.5</v>
      </c>
      <c r="F50" s="11">
        <f t="shared" si="0"/>
        <v>110.40753948038717</v>
      </c>
    </row>
    <row r="51" spans="1:6" ht="32.25" thickBot="1" x14ac:dyDescent="0.25">
      <c r="A51" s="28" t="s">
        <v>129</v>
      </c>
      <c r="B51" s="14" t="s">
        <v>31</v>
      </c>
      <c r="C51" s="14" t="s">
        <v>32</v>
      </c>
      <c r="D51" s="11">
        <v>9815</v>
      </c>
      <c r="E51" s="11">
        <v>10836.5</v>
      </c>
      <c r="F51" s="11">
        <f t="shared" si="0"/>
        <v>110.40753948038717</v>
      </c>
    </row>
    <row r="52" spans="1:6" ht="30.75" customHeight="1" thickBot="1" x14ac:dyDescent="0.25">
      <c r="A52" s="28" t="s">
        <v>130</v>
      </c>
      <c r="B52" s="14" t="s">
        <v>33</v>
      </c>
      <c r="C52" s="14" t="s">
        <v>211</v>
      </c>
      <c r="D52" s="11">
        <f>D53+D54</f>
        <v>3028.3</v>
      </c>
      <c r="E52" s="11">
        <f>E53+E54</f>
        <v>2982</v>
      </c>
      <c r="F52" s="11">
        <f t="shared" si="0"/>
        <v>98.471089390086846</v>
      </c>
    </row>
    <row r="53" spans="1:6" ht="16.5" thickBot="1" x14ac:dyDescent="0.25">
      <c r="A53" s="28" t="s">
        <v>302</v>
      </c>
      <c r="B53" s="14" t="s">
        <v>293</v>
      </c>
      <c r="C53" s="14" t="s">
        <v>62</v>
      </c>
      <c r="D53" s="11">
        <v>653.4</v>
      </c>
      <c r="E53" s="11">
        <v>569.29999999999995</v>
      </c>
      <c r="F53" s="11">
        <f t="shared" si="0"/>
        <v>87.12886440159167</v>
      </c>
    </row>
    <row r="54" spans="1:6" ht="16.5" thickBot="1" x14ac:dyDescent="0.25">
      <c r="A54" s="28" t="s">
        <v>131</v>
      </c>
      <c r="B54" s="14" t="s">
        <v>63</v>
      </c>
      <c r="C54" s="14" t="s">
        <v>64</v>
      </c>
      <c r="D54" s="11">
        <v>2374.9</v>
      </c>
      <c r="E54" s="11">
        <v>2412.6999999999998</v>
      </c>
      <c r="F54" s="11">
        <f t="shared" si="0"/>
        <v>101.59164596404058</v>
      </c>
    </row>
    <row r="55" spans="1:6" ht="32.25" thickBot="1" x14ac:dyDescent="0.25">
      <c r="A55" s="28" t="s">
        <v>132</v>
      </c>
      <c r="B55" s="14" t="s">
        <v>34</v>
      </c>
      <c r="C55" s="14" t="s">
        <v>35</v>
      </c>
      <c r="D55" s="11">
        <f>D56+D59+D61</f>
        <v>5836.5</v>
      </c>
      <c r="E55" s="11">
        <f>E56+E59+E61</f>
        <v>6106</v>
      </c>
      <c r="F55" s="11">
        <f t="shared" si="0"/>
        <v>104.61749336074702</v>
      </c>
    </row>
    <row r="56" spans="1:6" ht="96.6" customHeight="1" thickBot="1" x14ac:dyDescent="0.25">
      <c r="A56" s="28" t="s">
        <v>133</v>
      </c>
      <c r="B56" s="14" t="s">
        <v>36</v>
      </c>
      <c r="C56" s="14" t="s">
        <v>94</v>
      </c>
      <c r="D56" s="11">
        <f>D57+D58</f>
        <v>3290.3</v>
      </c>
      <c r="E56" s="11">
        <f>E57+E58</f>
        <v>2687.1</v>
      </c>
      <c r="F56" s="11">
        <f t="shared" si="0"/>
        <v>81.667325167917809</v>
      </c>
    </row>
    <row r="57" spans="1:6" ht="115.15" customHeight="1" thickBot="1" x14ac:dyDescent="0.25">
      <c r="A57" s="28" t="s">
        <v>134</v>
      </c>
      <c r="B57" s="13" t="s">
        <v>66</v>
      </c>
      <c r="C57" s="13" t="s">
        <v>88</v>
      </c>
      <c r="D57" s="12">
        <v>3290.3</v>
      </c>
      <c r="E57" s="12">
        <v>2682</v>
      </c>
      <c r="F57" s="12">
        <f t="shared" si="0"/>
        <v>81.512324104185012</v>
      </c>
    </row>
    <row r="58" spans="1:6" ht="112.15" customHeight="1" thickBot="1" x14ac:dyDescent="0.25">
      <c r="A58" s="28" t="s">
        <v>135</v>
      </c>
      <c r="B58" s="13" t="s">
        <v>321</v>
      </c>
      <c r="C58" s="13" t="s">
        <v>320</v>
      </c>
      <c r="D58" s="12">
        <v>0</v>
      </c>
      <c r="E58" s="12">
        <v>5.0999999999999996</v>
      </c>
      <c r="F58" s="11"/>
    </row>
    <row r="59" spans="1:6" ht="48" thickBot="1" x14ac:dyDescent="0.25">
      <c r="A59" s="28" t="s">
        <v>136</v>
      </c>
      <c r="B59" s="14" t="s">
        <v>37</v>
      </c>
      <c r="C59" s="14" t="s">
        <v>89</v>
      </c>
      <c r="D59" s="11">
        <f>D60</f>
        <v>2326.1999999999998</v>
      </c>
      <c r="E59" s="11">
        <f>E60</f>
        <v>3217.8</v>
      </c>
      <c r="F59" s="11">
        <f t="shared" si="0"/>
        <v>138.32860459117876</v>
      </c>
    </row>
    <row r="60" spans="1:6" ht="48" thickBot="1" x14ac:dyDescent="0.25">
      <c r="A60" s="28" t="s">
        <v>137</v>
      </c>
      <c r="B60" s="13" t="s">
        <v>54</v>
      </c>
      <c r="C60" s="13" t="s">
        <v>55</v>
      </c>
      <c r="D60" s="12">
        <v>2326.1999999999998</v>
      </c>
      <c r="E60" s="12">
        <v>3217.8</v>
      </c>
      <c r="F60" s="12">
        <f t="shared" si="0"/>
        <v>138.32860459117876</v>
      </c>
    </row>
    <row r="61" spans="1:6" ht="82.15" customHeight="1" thickBot="1" x14ac:dyDescent="0.25">
      <c r="A61" s="28" t="s">
        <v>138</v>
      </c>
      <c r="B61" s="14" t="s">
        <v>91</v>
      </c>
      <c r="C61" s="14" t="s">
        <v>99</v>
      </c>
      <c r="D61" s="11">
        <f>D62</f>
        <v>220</v>
      </c>
      <c r="E61" s="11">
        <f>E62</f>
        <v>201.1</v>
      </c>
      <c r="F61" s="11">
        <f t="shared" si="0"/>
        <v>91.409090909090907</v>
      </c>
    </row>
    <row r="62" spans="1:6" ht="82.15" customHeight="1" thickBot="1" x14ac:dyDescent="0.25">
      <c r="A62" s="28" t="s">
        <v>139</v>
      </c>
      <c r="B62" s="13" t="s">
        <v>269</v>
      </c>
      <c r="C62" s="13" t="s">
        <v>270</v>
      </c>
      <c r="D62" s="12">
        <v>220</v>
      </c>
      <c r="E62" s="12">
        <v>201.1</v>
      </c>
      <c r="F62" s="12">
        <f t="shared" si="0"/>
        <v>91.409090909090907</v>
      </c>
    </row>
    <row r="63" spans="1:6" ht="32.25" thickBot="1" x14ac:dyDescent="0.25">
      <c r="A63" s="28" t="s">
        <v>140</v>
      </c>
      <c r="B63" s="14" t="s">
        <v>38</v>
      </c>
      <c r="C63" s="14" t="s">
        <v>39</v>
      </c>
      <c r="D63" s="11">
        <f>D64+D65+D66+D67+D68+D69+D71+D72+D73+D74+D75+D76+D77+D78+D79+D80+D81+D82+D83</f>
        <v>2056.4</v>
      </c>
      <c r="E63" s="11">
        <f>E64+E65+E66+E67+E68+E69+E70+E71+E72+E73+E74+E75+E76+E77+E78+E79+E80+E81+E82+E83</f>
        <v>4689.1999999999989</v>
      </c>
      <c r="F63" s="11">
        <f t="shared" si="0"/>
        <v>228.02956623225046</v>
      </c>
    </row>
    <row r="64" spans="1:6" ht="83.45" customHeight="1" thickBot="1" x14ac:dyDescent="0.25">
      <c r="A64" s="28" t="s">
        <v>141</v>
      </c>
      <c r="B64" s="15" t="s">
        <v>214</v>
      </c>
      <c r="C64" s="14" t="s">
        <v>215</v>
      </c>
      <c r="D64" s="11">
        <v>17.7</v>
      </c>
      <c r="E64" s="11">
        <v>39.5</v>
      </c>
      <c r="F64" s="11">
        <f t="shared" si="0"/>
        <v>223.16384180790959</v>
      </c>
    </row>
    <row r="65" spans="1:6" ht="114.6" customHeight="1" thickBot="1" x14ac:dyDescent="0.25">
      <c r="A65" s="28" t="s">
        <v>142</v>
      </c>
      <c r="B65" s="15" t="s">
        <v>216</v>
      </c>
      <c r="C65" s="14" t="s">
        <v>217</v>
      </c>
      <c r="D65" s="11">
        <v>104.6</v>
      </c>
      <c r="E65" s="11">
        <v>151.19999999999999</v>
      </c>
      <c r="F65" s="11">
        <f t="shared" si="0"/>
        <v>144.55066921606118</v>
      </c>
    </row>
    <row r="66" spans="1:6" ht="83.45" customHeight="1" thickBot="1" x14ac:dyDescent="0.25">
      <c r="A66" s="28" t="s">
        <v>143</v>
      </c>
      <c r="B66" s="15" t="s">
        <v>261</v>
      </c>
      <c r="C66" s="14" t="s">
        <v>264</v>
      </c>
      <c r="D66" s="11">
        <v>7.2</v>
      </c>
      <c r="E66" s="11">
        <v>20.2</v>
      </c>
      <c r="F66" s="11">
        <f t="shared" si="0"/>
        <v>280.55555555555554</v>
      </c>
    </row>
    <row r="67" spans="1:6" ht="102" customHeight="1" thickBot="1" x14ac:dyDescent="0.25">
      <c r="A67" s="28" t="s">
        <v>144</v>
      </c>
      <c r="B67" s="15" t="s">
        <v>271</v>
      </c>
      <c r="C67" s="14" t="s">
        <v>337</v>
      </c>
      <c r="D67" s="11">
        <v>5.9</v>
      </c>
      <c r="E67" s="11">
        <v>0</v>
      </c>
      <c r="F67" s="11">
        <f t="shared" si="0"/>
        <v>0</v>
      </c>
    </row>
    <row r="68" spans="1:6" ht="69" customHeight="1" thickBot="1" x14ac:dyDescent="0.25">
      <c r="A68" s="28" t="s">
        <v>198</v>
      </c>
      <c r="B68" s="15" t="s">
        <v>290</v>
      </c>
      <c r="C68" s="14" t="s">
        <v>291</v>
      </c>
      <c r="D68" s="11">
        <v>1</v>
      </c>
      <c r="E68" s="11">
        <v>0</v>
      </c>
      <c r="F68" s="11">
        <f t="shared" si="0"/>
        <v>0</v>
      </c>
    </row>
    <row r="69" spans="1:6" ht="86.45" customHeight="1" thickBot="1" x14ac:dyDescent="0.25">
      <c r="A69" s="28" t="s">
        <v>199</v>
      </c>
      <c r="B69" s="15" t="s">
        <v>333</v>
      </c>
      <c r="C69" s="14" t="s">
        <v>334</v>
      </c>
      <c r="D69" s="11">
        <v>5.2</v>
      </c>
      <c r="E69" s="11">
        <v>0</v>
      </c>
      <c r="F69" s="11">
        <f t="shared" si="0"/>
        <v>0</v>
      </c>
    </row>
    <row r="70" spans="1:6" ht="86.45" customHeight="1" thickBot="1" x14ac:dyDescent="0.25">
      <c r="A70" s="28" t="s">
        <v>145</v>
      </c>
      <c r="B70" s="15" t="s">
        <v>340</v>
      </c>
      <c r="C70" s="14" t="s">
        <v>341</v>
      </c>
      <c r="D70" s="11">
        <v>0</v>
      </c>
      <c r="E70" s="11">
        <v>35</v>
      </c>
      <c r="F70" s="11"/>
    </row>
    <row r="71" spans="1:6" ht="97.15" customHeight="1" thickBot="1" x14ac:dyDescent="0.25">
      <c r="A71" s="28" t="s">
        <v>146</v>
      </c>
      <c r="B71" s="15" t="s">
        <v>285</v>
      </c>
      <c r="C71" s="14" t="s">
        <v>286</v>
      </c>
      <c r="D71" s="11">
        <v>14.1</v>
      </c>
      <c r="E71" s="11">
        <v>0.7</v>
      </c>
      <c r="F71" s="11">
        <f t="shared" si="0"/>
        <v>4.9645390070921982</v>
      </c>
    </row>
    <row r="72" spans="1:6" ht="133.15" customHeight="1" thickBot="1" x14ac:dyDescent="0.25">
      <c r="A72" s="28" t="s">
        <v>303</v>
      </c>
      <c r="B72" s="15" t="s">
        <v>218</v>
      </c>
      <c r="C72" s="14" t="s">
        <v>338</v>
      </c>
      <c r="D72" s="11">
        <v>5.3</v>
      </c>
      <c r="E72" s="11">
        <v>50.4</v>
      </c>
      <c r="F72" s="11">
        <f t="shared" si="0"/>
        <v>950.94339622641508</v>
      </c>
    </row>
    <row r="73" spans="1:6" ht="84.6" customHeight="1" thickBot="1" x14ac:dyDescent="0.25">
      <c r="A73" s="28" t="s">
        <v>147</v>
      </c>
      <c r="B73" s="15" t="s">
        <v>220</v>
      </c>
      <c r="C73" s="14" t="s">
        <v>252</v>
      </c>
      <c r="D73" s="11">
        <v>1.5</v>
      </c>
      <c r="E73" s="11">
        <v>4.5</v>
      </c>
      <c r="F73" s="11">
        <f t="shared" si="0"/>
        <v>300</v>
      </c>
    </row>
    <row r="74" spans="1:6" ht="83.45" customHeight="1" thickBot="1" x14ac:dyDescent="0.25">
      <c r="A74" s="28" t="s">
        <v>304</v>
      </c>
      <c r="B74" s="15" t="s">
        <v>219</v>
      </c>
      <c r="C74" s="14" t="s">
        <v>251</v>
      </c>
      <c r="D74" s="11">
        <v>70.3</v>
      </c>
      <c r="E74" s="11">
        <v>9</v>
      </c>
      <c r="F74" s="11">
        <f t="shared" si="0"/>
        <v>12.802275960170698</v>
      </c>
    </row>
    <row r="75" spans="1:6" ht="95.25" thickBot="1" x14ac:dyDescent="0.25">
      <c r="A75" s="28" t="s">
        <v>148</v>
      </c>
      <c r="B75" s="15" t="s">
        <v>221</v>
      </c>
      <c r="C75" s="14" t="s">
        <v>222</v>
      </c>
      <c r="D75" s="11">
        <v>184.4</v>
      </c>
      <c r="E75" s="11">
        <v>273.5</v>
      </c>
      <c r="F75" s="11">
        <f t="shared" si="0"/>
        <v>148.31887201735356</v>
      </c>
    </row>
    <row r="76" spans="1:6" ht="68.45" customHeight="1" thickBot="1" x14ac:dyDescent="0.25">
      <c r="A76" s="28" t="s">
        <v>149</v>
      </c>
      <c r="B76" s="15" t="s">
        <v>223</v>
      </c>
      <c r="C76" s="14" t="s">
        <v>224</v>
      </c>
      <c r="D76" s="11">
        <v>191.1</v>
      </c>
      <c r="E76" s="11">
        <v>256.60000000000002</v>
      </c>
      <c r="F76" s="11">
        <f t="shared" si="0"/>
        <v>134.27524856096286</v>
      </c>
    </row>
    <row r="77" spans="1:6" ht="70.900000000000006" customHeight="1" thickBot="1" x14ac:dyDescent="0.25">
      <c r="A77" s="28" t="s">
        <v>150</v>
      </c>
      <c r="B77" s="15" t="s">
        <v>314</v>
      </c>
      <c r="C77" s="14" t="s">
        <v>315</v>
      </c>
      <c r="D77" s="11">
        <v>211.7</v>
      </c>
      <c r="E77" s="11">
        <v>300.5</v>
      </c>
      <c r="F77" s="11">
        <f t="shared" si="0"/>
        <v>141.94615021256496</v>
      </c>
    </row>
    <row r="78" spans="1:6" ht="115.9" customHeight="1" thickBot="1" x14ac:dyDescent="0.25">
      <c r="A78" s="28" t="s">
        <v>151</v>
      </c>
      <c r="B78" s="15" t="s">
        <v>225</v>
      </c>
      <c r="C78" s="14" t="s">
        <v>226</v>
      </c>
      <c r="D78" s="11">
        <v>290.10000000000002</v>
      </c>
      <c r="E78" s="11">
        <v>1081.8</v>
      </c>
      <c r="F78" s="11">
        <f t="shared" si="0"/>
        <v>372.90589451913132</v>
      </c>
    </row>
    <row r="79" spans="1:6" ht="119.45" customHeight="1" thickBot="1" x14ac:dyDescent="0.25">
      <c r="A79" s="28" t="s">
        <v>262</v>
      </c>
      <c r="B79" s="15" t="s">
        <v>322</v>
      </c>
      <c r="C79" s="14" t="s">
        <v>323</v>
      </c>
      <c r="D79" s="11">
        <v>47.2</v>
      </c>
      <c r="E79" s="11">
        <v>48.2</v>
      </c>
      <c r="F79" s="11">
        <f t="shared" si="0"/>
        <v>102.11864406779661</v>
      </c>
    </row>
    <row r="80" spans="1:6" ht="52.9" customHeight="1" thickBot="1" x14ac:dyDescent="0.25">
      <c r="A80" s="28" t="s">
        <v>263</v>
      </c>
      <c r="B80" s="15" t="s">
        <v>329</v>
      </c>
      <c r="C80" s="14" t="s">
        <v>287</v>
      </c>
      <c r="D80" s="11">
        <v>319.7</v>
      </c>
      <c r="E80" s="11">
        <v>1755.1</v>
      </c>
      <c r="F80" s="11">
        <f t="shared" si="0"/>
        <v>548.98342195808573</v>
      </c>
    </row>
    <row r="81" spans="1:6" ht="103.9" customHeight="1" thickBot="1" x14ac:dyDescent="0.25">
      <c r="A81" s="28" t="s">
        <v>152</v>
      </c>
      <c r="B81" s="15" t="s">
        <v>284</v>
      </c>
      <c r="C81" s="14" t="s">
        <v>227</v>
      </c>
      <c r="D81" s="11">
        <v>4</v>
      </c>
      <c r="E81" s="11">
        <v>201.1</v>
      </c>
      <c r="F81" s="11">
        <f t="shared" si="0"/>
        <v>5027.5</v>
      </c>
    </row>
    <row r="82" spans="1:6" ht="214.9" customHeight="1" thickBot="1" x14ac:dyDescent="0.25">
      <c r="A82" s="28" t="s">
        <v>328</v>
      </c>
      <c r="B82" s="15" t="s">
        <v>228</v>
      </c>
      <c r="C82" s="14" t="s">
        <v>339</v>
      </c>
      <c r="D82" s="11">
        <v>480.4</v>
      </c>
      <c r="E82" s="11">
        <v>211.4</v>
      </c>
      <c r="F82" s="11">
        <f t="shared" si="0"/>
        <v>44.004995836802671</v>
      </c>
    </row>
    <row r="83" spans="1:6" ht="34.5" customHeight="1" thickBot="1" x14ac:dyDescent="0.25">
      <c r="A83" s="28" t="s">
        <v>153</v>
      </c>
      <c r="B83" s="15" t="s">
        <v>229</v>
      </c>
      <c r="C83" s="14" t="s">
        <v>230</v>
      </c>
      <c r="D83" s="11">
        <v>95</v>
      </c>
      <c r="E83" s="11">
        <v>250.5</v>
      </c>
      <c r="F83" s="11">
        <f t="shared" si="0"/>
        <v>263.68421052631578</v>
      </c>
    </row>
    <row r="84" spans="1:6" ht="19.149999999999999" customHeight="1" thickBot="1" x14ac:dyDescent="0.25">
      <c r="A84" s="28" t="s">
        <v>154</v>
      </c>
      <c r="B84" s="15" t="s">
        <v>272</v>
      </c>
      <c r="C84" s="14" t="s">
        <v>273</v>
      </c>
      <c r="D84" s="11">
        <f>D85+D86</f>
        <v>8750.6</v>
      </c>
      <c r="E84" s="11">
        <f>E85+E86</f>
        <v>8745.4</v>
      </c>
      <c r="F84" s="11">
        <f t="shared" si="0"/>
        <v>99.940575503394044</v>
      </c>
    </row>
    <row r="85" spans="1:6" ht="18.600000000000001" customHeight="1" thickBot="1" x14ac:dyDescent="0.25">
      <c r="A85" s="28" t="s">
        <v>155</v>
      </c>
      <c r="B85" s="15" t="s">
        <v>274</v>
      </c>
      <c r="C85" s="14" t="s">
        <v>275</v>
      </c>
      <c r="D85" s="11">
        <v>37.700000000000003</v>
      </c>
      <c r="E85" s="11">
        <v>45.3</v>
      </c>
      <c r="F85" s="11">
        <f t="shared" ref="F85:F143" si="1">E85/D85*100</f>
        <v>120.15915119363395</v>
      </c>
    </row>
    <row r="86" spans="1:6" ht="18.600000000000001" customHeight="1" thickBot="1" x14ac:dyDescent="0.25">
      <c r="A86" s="28" t="s">
        <v>156</v>
      </c>
      <c r="B86" s="15" t="s">
        <v>313</v>
      </c>
      <c r="C86" s="14" t="s">
        <v>292</v>
      </c>
      <c r="D86" s="11">
        <v>8712.9</v>
      </c>
      <c r="E86" s="11">
        <v>8700.1</v>
      </c>
      <c r="F86" s="11">
        <f t="shared" si="1"/>
        <v>99.853091393221547</v>
      </c>
    </row>
    <row r="87" spans="1:6" ht="16.5" thickBot="1" x14ac:dyDescent="0.25">
      <c r="A87" s="28" t="s">
        <v>157</v>
      </c>
      <c r="B87" s="14" t="s">
        <v>40</v>
      </c>
      <c r="C87" s="14" t="s">
        <v>41</v>
      </c>
      <c r="D87" s="11">
        <f>D88+D127+D130+D136</f>
        <v>1661490.1</v>
      </c>
      <c r="E87" s="11">
        <f>E88+E127+E130+E136</f>
        <v>1659585.5</v>
      </c>
      <c r="F87" s="11">
        <f t="shared" si="1"/>
        <v>99.885367959760927</v>
      </c>
    </row>
    <row r="88" spans="1:6" ht="33" customHeight="1" thickBot="1" x14ac:dyDescent="0.25">
      <c r="A88" s="28" t="s">
        <v>158</v>
      </c>
      <c r="B88" s="14" t="s">
        <v>42</v>
      </c>
      <c r="C88" s="14" t="s">
        <v>43</v>
      </c>
      <c r="D88" s="11">
        <f>D89+D98+D105+D118</f>
        <v>1663711.9000000001</v>
      </c>
      <c r="E88" s="11">
        <f>E89+E98+E105+E118</f>
        <v>1660656.1</v>
      </c>
      <c r="F88" s="11">
        <f t="shared" si="1"/>
        <v>99.816326372372515</v>
      </c>
    </row>
    <row r="89" spans="1:6" ht="32.25" thickBot="1" x14ac:dyDescent="0.25">
      <c r="A89" s="28" t="s">
        <v>159</v>
      </c>
      <c r="B89" s="20" t="s">
        <v>231</v>
      </c>
      <c r="C89" s="20" t="s">
        <v>232</v>
      </c>
      <c r="D89" s="11">
        <f>D90+D92+D94+D96</f>
        <v>601723.1</v>
      </c>
      <c r="E89" s="11">
        <f>E90+E92+E94+E96</f>
        <v>601723.1</v>
      </c>
      <c r="F89" s="11">
        <f t="shared" si="1"/>
        <v>100</v>
      </c>
    </row>
    <row r="90" spans="1:6" ht="21" customHeight="1" thickBot="1" x14ac:dyDescent="0.25">
      <c r="A90" s="28" t="s">
        <v>160</v>
      </c>
      <c r="B90" s="17" t="s">
        <v>276</v>
      </c>
      <c r="C90" s="17" t="s">
        <v>277</v>
      </c>
      <c r="D90" s="12">
        <f>D91</f>
        <v>328926</v>
      </c>
      <c r="E90" s="12">
        <f>E91</f>
        <v>328926</v>
      </c>
      <c r="F90" s="12">
        <f t="shared" si="1"/>
        <v>100</v>
      </c>
    </row>
    <row r="91" spans="1:6" ht="52.15" customHeight="1" thickBot="1" x14ac:dyDescent="0.25">
      <c r="A91" s="28" t="s">
        <v>305</v>
      </c>
      <c r="B91" s="17" t="s">
        <v>278</v>
      </c>
      <c r="C91" s="17" t="s">
        <v>279</v>
      </c>
      <c r="D91" s="12">
        <v>328926</v>
      </c>
      <c r="E91" s="12">
        <v>328926</v>
      </c>
      <c r="F91" s="12">
        <f t="shared" si="1"/>
        <v>100</v>
      </c>
    </row>
    <row r="92" spans="1:6" ht="32.25" thickBot="1" x14ac:dyDescent="0.25">
      <c r="A92" s="28" t="s">
        <v>306</v>
      </c>
      <c r="B92" s="17" t="s">
        <v>233</v>
      </c>
      <c r="C92" s="17" t="s">
        <v>234</v>
      </c>
      <c r="D92" s="12">
        <f>D93</f>
        <v>250313</v>
      </c>
      <c r="E92" s="12">
        <f>E93</f>
        <v>250313</v>
      </c>
      <c r="F92" s="12">
        <f t="shared" si="1"/>
        <v>100</v>
      </c>
    </row>
    <row r="93" spans="1:6" ht="39.6" customHeight="1" thickBot="1" x14ac:dyDescent="0.25">
      <c r="A93" s="28" t="s">
        <v>161</v>
      </c>
      <c r="B93" s="17" t="s">
        <v>235</v>
      </c>
      <c r="C93" s="17" t="s">
        <v>236</v>
      </c>
      <c r="D93" s="12">
        <v>250313</v>
      </c>
      <c r="E93" s="12">
        <v>250313</v>
      </c>
      <c r="F93" s="12">
        <f t="shared" si="1"/>
        <v>100</v>
      </c>
    </row>
    <row r="94" spans="1:6" ht="48" thickBot="1" x14ac:dyDescent="0.25">
      <c r="A94" s="28" t="s">
        <v>162</v>
      </c>
      <c r="B94" s="17" t="s">
        <v>354</v>
      </c>
      <c r="C94" s="17" t="s">
        <v>355</v>
      </c>
      <c r="D94" s="12">
        <f>D95</f>
        <v>895.5</v>
      </c>
      <c r="E94" s="12">
        <f>E95</f>
        <v>895.5</v>
      </c>
      <c r="F94" s="12">
        <f t="shared" si="1"/>
        <v>100</v>
      </c>
    </row>
    <row r="95" spans="1:6" ht="53.45" customHeight="1" thickBot="1" x14ac:dyDescent="0.25">
      <c r="A95" s="28" t="s">
        <v>163</v>
      </c>
      <c r="B95" s="17" t="s">
        <v>356</v>
      </c>
      <c r="C95" s="17" t="s">
        <v>357</v>
      </c>
      <c r="D95" s="12">
        <v>895.5</v>
      </c>
      <c r="E95" s="12">
        <v>895.5</v>
      </c>
      <c r="F95" s="12">
        <f t="shared" si="1"/>
        <v>100</v>
      </c>
    </row>
    <row r="96" spans="1:6" ht="16.5" thickBot="1" x14ac:dyDescent="0.25">
      <c r="A96" s="28" t="s">
        <v>164</v>
      </c>
      <c r="B96" s="17" t="s">
        <v>369</v>
      </c>
      <c r="C96" s="16" t="s">
        <v>370</v>
      </c>
      <c r="D96" s="12">
        <f>D97</f>
        <v>21588.6</v>
      </c>
      <c r="E96" s="12">
        <f>E97</f>
        <v>21588.6</v>
      </c>
      <c r="F96" s="12">
        <f t="shared" si="1"/>
        <v>100</v>
      </c>
    </row>
    <row r="97" spans="1:6" ht="16.5" thickBot="1" x14ac:dyDescent="0.25">
      <c r="A97" s="28" t="s">
        <v>165</v>
      </c>
      <c r="B97" s="17" t="s">
        <v>368</v>
      </c>
      <c r="C97" s="16" t="s">
        <v>371</v>
      </c>
      <c r="D97" s="12">
        <v>21588.6</v>
      </c>
      <c r="E97" s="12">
        <v>21588.6</v>
      </c>
      <c r="F97" s="12">
        <f t="shared" si="1"/>
        <v>100</v>
      </c>
    </row>
    <row r="98" spans="1:6" ht="32.450000000000003" customHeight="1" thickBot="1" x14ac:dyDescent="0.25">
      <c r="A98" s="28" t="s">
        <v>166</v>
      </c>
      <c r="B98" s="14" t="s">
        <v>170</v>
      </c>
      <c r="C98" s="14" t="s">
        <v>67</v>
      </c>
      <c r="D98" s="11">
        <f>D99+D101+D103</f>
        <v>96230</v>
      </c>
      <c r="E98" s="11">
        <f>E99+E101+E103</f>
        <v>91380</v>
      </c>
      <c r="F98" s="11">
        <f t="shared" si="1"/>
        <v>94.959991686584218</v>
      </c>
    </row>
    <row r="99" spans="1:6" ht="32.25" thickBot="1" x14ac:dyDescent="0.25">
      <c r="A99" s="28" t="s">
        <v>167</v>
      </c>
      <c r="B99" s="17" t="s">
        <v>280</v>
      </c>
      <c r="C99" s="13" t="s">
        <v>282</v>
      </c>
      <c r="D99" s="12">
        <f>D100</f>
        <v>1297.3</v>
      </c>
      <c r="E99" s="12">
        <f>E100</f>
        <v>1297.3</v>
      </c>
      <c r="F99" s="12">
        <f t="shared" si="1"/>
        <v>100</v>
      </c>
    </row>
    <row r="100" spans="1:6" ht="35.450000000000003" customHeight="1" thickBot="1" x14ac:dyDescent="0.25">
      <c r="A100" s="28" t="s">
        <v>168</v>
      </c>
      <c r="B100" s="17" t="s">
        <v>281</v>
      </c>
      <c r="C100" s="13" t="s">
        <v>283</v>
      </c>
      <c r="D100" s="12">
        <v>1297.3</v>
      </c>
      <c r="E100" s="12">
        <v>1297.3</v>
      </c>
      <c r="F100" s="12">
        <f t="shared" si="1"/>
        <v>100</v>
      </c>
    </row>
    <row r="101" spans="1:6" ht="33.6" customHeight="1" thickBot="1" x14ac:dyDescent="0.25">
      <c r="A101" s="28" t="s">
        <v>169</v>
      </c>
      <c r="B101" s="17" t="s">
        <v>319</v>
      </c>
      <c r="C101" s="13" t="s">
        <v>318</v>
      </c>
      <c r="D101" s="12">
        <f>D102</f>
        <v>22000</v>
      </c>
      <c r="E101" s="12">
        <f>E102</f>
        <v>22000</v>
      </c>
      <c r="F101" s="12">
        <f t="shared" si="1"/>
        <v>100</v>
      </c>
    </row>
    <row r="102" spans="1:6" ht="32.450000000000003" customHeight="1" thickBot="1" x14ac:dyDescent="0.25">
      <c r="A102" s="28" t="s">
        <v>200</v>
      </c>
      <c r="B102" s="17" t="s">
        <v>316</v>
      </c>
      <c r="C102" s="13" t="s">
        <v>317</v>
      </c>
      <c r="D102" s="12">
        <v>22000</v>
      </c>
      <c r="E102" s="12">
        <v>22000</v>
      </c>
      <c r="F102" s="12">
        <f t="shared" si="1"/>
        <v>100</v>
      </c>
    </row>
    <row r="103" spans="1:6" ht="16.5" thickBot="1" x14ac:dyDescent="0.25">
      <c r="A103" s="28" t="s">
        <v>201</v>
      </c>
      <c r="B103" s="13" t="s">
        <v>171</v>
      </c>
      <c r="C103" s="13" t="s">
        <v>56</v>
      </c>
      <c r="D103" s="12">
        <f>D104</f>
        <v>72932.7</v>
      </c>
      <c r="E103" s="12">
        <f>E104</f>
        <v>68082.7</v>
      </c>
      <c r="F103" s="12">
        <f t="shared" si="1"/>
        <v>93.350033661169817</v>
      </c>
    </row>
    <row r="104" spans="1:6" ht="16.5" thickBot="1" x14ac:dyDescent="0.25">
      <c r="A104" s="28" t="s">
        <v>202</v>
      </c>
      <c r="B104" s="13" t="s">
        <v>172</v>
      </c>
      <c r="C104" s="13" t="s">
        <v>44</v>
      </c>
      <c r="D104" s="12">
        <v>72932.7</v>
      </c>
      <c r="E104" s="12">
        <v>68082.7</v>
      </c>
      <c r="F104" s="12">
        <f t="shared" si="1"/>
        <v>93.350033661169817</v>
      </c>
    </row>
    <row r="105" spans="1:6" ht="32.25" thickBot="1" x14ac:dyDescent="0.25">
      <c r="A105" s="28" t="s">
        <v>203</v>
      </c>
      <c r="B105" s="14" t="s">
        <v>173</v>
      </c>
      <c r="C105" s="14" t="s">
        <v>83</v>
      </c>
      <c r="D105" s="11">
        <f>D106+D108+D110+D112+D114+D116</f>
        <v>878167.5</v>
      </c>
      <c r="E105" s="11">
        <f>E106+E108+E110+E112+E114+E116</f>
        <v>885600.89999999991</v>
      </c>
      <c r="F105" s="11">
        <f t="shared" si="1"/>
        <v>100.84646721724499</v>
      </c>
    </row>
    <row r="106" spans="1:6" ht="52.9" customHeight="1" thickBot="1" x14ac:dyDescent="0.25">
      <c r="A106" s="28" t="s">
        <v>204</v>
      </c>
      <c r="B106" s="13" t="s">
        <v>174</v>
      </c>
      <c r="C106" s="13" t="s">
        <v>58</v>
      </c>
      <c r="D106" s="12">
        <f>D107</f>
        <v>6583.8</v>
      </c>
      <c r="E106" s="12">
        <f>E107</f>
        <v>5845.3</v>
      </c>
      <c r="F106" s="12">
        <f t="shared" si="1"/>
        <v>88.783073604909021</v>
      </c>
    </row>
    <row r="107" spans="1:6" ht="51" customHeight="1" thickBot="1" x14ac:dyDescent="0.25">
      <c r="A107" s="28" t="s">
        <v>205</v>
      </c>
      <c r="B107" s="13" t="s">
        <v>175</v>
      </c>
      <c r="C107" s="13" t="s">
        <v>45</v>
      </c>
      <c r="D107" s="12">
        <v>6583.8</v>
      </c>
      <c r="E107" s="12">
        <v>5845.3</v>
      </c>
      <c r="F107" s="12">
        <f t="shared" si="1"/>
        <v>88.783073604909021</v>
      </c>
    </row>
    <row r="108" spans="1:6" ht="53.45" customHeight="1" thickBot="1" x14ac:dyDescent="0.25">
      <c r="A108" s="28" t="s">
        <v>206</v>
      </c>
      <c r="B108" s="13" t="s">
        <v>176</v>
      </c>
      <c r="C108" s="13" t="s">
        <v>92</v>
      </c>
      <c r="D108" s="12">
        <f>D109</f>
        <v>94724.1</v>
      </c>
      <c r="E108" s="12">
        <f>E109</f>
        <v>94206.8</v>
      </c>
      <c r="F108" s="12">
        <f t="shared" si="1"/>
        <v>99.453887659001239</v>
      </c>
    </row>
    <row r="109" spans="1:6" ht="51" customHeight="1" thickBot="1" x14ac:dyDescent="0.25">
      <c r="A109" s="28" t="s">
        <v>207</v>
      </c>
      <c r="B109" s="13" t="s">
        <v>177</v>
      </c>
      <c r="C109" s="13" t="s">
        <v>93</v>
      </c>
      <c r="D109" s="12">
        <v>94724.1</v>
      </c>
      <c r="E109" s="12">
        <v>94206.8</v>
      </c>
      <c r="F109" s="12">
        <f t="shared" si="1"/>
        <v>99.453887659001239</v>
      </c>
    </row>
    <row r="110" spans="1:6" ht="69.599999999999994" customHeight="1" thickBot="1" x14ac:dyDescent="0.25">
      <c r="A110" s="28" t="s">
        <v>208</v>
      </c>
      <c r="B110" s="13" t="s">
        <v>178</v>
      </c>
      <c r="C110" s="13" t="s">
        <v>96</v>
      </c>
      <c r="D110" s="12">
        <f>D111</f>
        <v>17.399999999999999</v>
      </c>
      <c r="E110" s="12">
        <f>E111</f>
        <v>17.399999999999999</v>
      </c>
      <c r="F110" s="12">
        <f t="shared" si="1"/>
        <v>100</v>
      </c>
    </row>
    <row r="111" spans="1:6" ht="83.45" customHeight="1" thickBot="1" x14ac:dyDescent="0.25">
      <c r="A111" s="28" t="s">
        <v>209</v>
      </c>
      <c r="B111" s="13" t="s">
        <v>179</v>
      </c>
      <c r="C111" s="13" t="s">
        <v>97</v>
      </c>
      <c r="D111" s="12">
        <v>17.399999999999999</v>
      </c>
      <c r="E111" s="12">
        <v>17.399999999999999</v>
      </c>
      <c r="F111" s="12">
        <f t="shared" si="1"/>
        <v>100</v>
      </c>
    </row>
    <row r="112" spans="1:6" ht="36.6" customHeight="1" thickBot="1" x14ac:dyDescent="0.25">
      <c r="A112" s="28" t="s">
        <v>210</v>
      </c>
      <c r="B112" s="13" t="s">
        <v>180</v>
      </c>
      <c r="C112" s="13" t="s">
        <v>57</v>
      </c>
      <c r="D112" s="12">
        <f>D113</f>
        <v>28027.4</v>
      </c>
      <c r="E112" s="12">
        <f>E113</f>
        <v>35412.400000000001</v>
      </c>
      <c r="F112" s="12">
        <f t="shared" si="1"/>
        <v>126.34921541063389</v>
      </c>
    </row>
    <row r="113" spans="1:6" ht="55.15" customHeight="1" thickBot="1" x14ac:dyDescent="0.25">
      <c r="A113" s="28" t="s">
        <v>243</v>
      </c>
      <c r="B113" s="13" t="s">
        <v>181</v>
      </c>
      <c r="C113" s="13" t="s">
        <v>48</v>
      </c>
      <c r="D113" s="12">
        <v>28027.4</v>
      </c>
      <c r="E113" s="12">
        <v>35412.400000000001</v>
      </c>
      <c r="F113" s="12">
        <f t="shared" si="1"/>
        <v>126.34921541063389</v>
      </c>
    </row>
    <row r="114" spans="1:6" ht="69" customHeight="1" thickBot="1" x14ac:dyDescent="0.25">
      <c r="A114" s="28" t="s">
        <v>244</v>
      </c>
      <c r="B114" s="13" t="s">
        <v>182</v>
      </c>
      <c r="C114" s="13" t="s">
        <v>212</v>
      </c>
      <c r="D114" s="12">
        <f>D115</f>
        <v>163.30000000000001</v>
      </c>
      <c r="E114" s="12">
        <f>E115</f>
        <v>163.30000000000001</v>
      </c>
      <c r="F114" s="12">
        <f t="shared" si="1"/>
        <v>100</v>
      </c>
    </row>
    <row r="115" spans="1:6" ht="61.15" customHeight="1" thickBot="1" x14ac:dyDescent="0.25">
      <c r="A115" s="28" t="s">
        <v>245</v>
      </c>
      <c r="B115" s="13" t="s">
        <v>183</v>
      </c>
      <c r="C115" s="13" t="s">
        <v>186</v>
      </c>
      <c r="D115" s="12">
        <v>163.30000000000001</v>
      </c>
      <c r="E115" s="12">
        <v>163.30000000000001</v>
      </c>
      <c r="F115" s="12">
        <f t="shared" si="1"/>
        <v>100</v>
      </c>
    </row>
    <row r="116" spans="1:6" ht="16.5" thickBot="1" x14ac:dyDescent="0.25">
      <c r="A116" s="28" t="s">
        <v>246</v>
      </c>
      <c r="B116" s="13" t="s">
        <v>184</v>
      </c>
      <c r="C116" s="13" t="s">
        <v>59</v>
      </c>
      <c r="D116" s="12">
        <f>D117</f>
        <v>748651.5</v>
      </c>
      <c r="E116" s="12">
        <f>E117</f>
        <v>749955.7</v>
      </c>
      <c r="F116" s="12">
        <f t="shared" si="1"/>
        <v>100.17420655672231</v>
      </c>
    </row>
    <row r="117" spans="1:6" ht="16.5" thickBot="1" x14ac:dyDescent="0.25">
      <c r="A117" s="28" t="s">
        <v>247</v>
      </c>
      <c r="B117" s="13" t="s">
        <v>185</v>
      </c>
      <c r="C117" s="13" t="s">
        <v>46</v>
      </c>
      <c r="D117" s="12">
        <v>748651.5</v>
      </c>
      <c r="E117" s="12">
        <v>749955.7</v>
      </c>
      <c r="F117" s="12">
        <f t="shared" si="1"/>
        <v>100.17420655672231</v>
      </c>
    </row>
    <row r="118" spans="1:6" ht="16.5" thickBot="1" x14ac:dyDescent="0.25">
      <c r="A118" s="28" t="s">
        <v>248</v>
      </c>
      <c r="B118" s="20" t="s">
        <v>237</v>
      </c>
      <c r="C118" s="20" t="s">
        <v>238</v>
      </c>
      <c r="D118" s="11">
        <f>D119+D121+D123+D125</f>
        <v>87591.3</v>
      </c>
      <c r="E118" s="11">
        <f>E119+E121+E123+E125</f>
        <v>81952.100000000006</v>
      </c>
      <c r="F118" s="11">
        <f t="shared" si="1"/>
        <v>93.561917679038913</v>
      </c>
    </row>
    <row r="119" spans="1:6" ht="174" customHeight="1" thickBot="1" x14ac:dyDescent="0.25">
      <c r="A119" s="28" t="s">
        <v>249</v>
      </c>
      <c r="B119" s="17" t="s">
        <v>373</v>
      </c>
      <c r="C119" s="17" t="s">
        <v>374</v>
      </c>
      <c r="D119" s="12">
        <f>D120</f>
        <v>209.6</v>
      </c>
      <c r="E119" s="12">
        <f>E120</f>
        <v>187.5</v>
      </c>
      <c r="F119" s="12">
        <f t="shared" si="1"/>
        <v>89.456106870229007</v>
      </c>
    </row>
    <row r="120" spans="1:6" ht="170.45" customHeight="1" thickBot="1" x14ac:dyDescent="0.25">
      <c r="A120" s="28" t="s">
        <v>250</v>
      </c>
      <c r="B120" s="17" t="s">
        <v>372</v>
      </c>
      <c r="C120" s="17" t="s">
        <v>375</v>
      </c>
      <c r="D120" s="12">
        <v>209.6</v>
      </c>
      <c r="E120" s="12">
        <v>187.5</v>
      </c>
      <c r="F120" s="12">
        <f t="shared" si="1"/>
        <v>89.456106870229007</v>
      </c>
    </row>
    <row r="121" spans="1:6" ht="86.45" customHeight="1" thickBot="1" x14ac:dyDescent="0.25">
      <c r="A121" s="28" t="s">
        <v>307</v>
      </c>
      <c r="B121" s="17" t="s">
        <v>294</v>
      </c>
      <c r="C121" s="17" t="s">
        <v>296</v>
      </c>
      <c r="D121" s="12">
        <f>D122</f>
        <v>2369.9</v>
      </c>
      <c r="E121" s="12">
        <f>E122</f>
        <v>2238.1</v>
      </c>
      <c r="F121" s="12">
        <f t="shared" si="1"/>
        <v>94.438583906493932</v>
      </c>
    </row>
    <row r="122" spans="1:6" ht="93" customHeight="1" thickBot="1" x14ac:dyDescent="0.25">
      <c r="A122" s="28" t="s">
        <v>256</v>
      </c>
      <c r="B122" s="17" t="s">
        <v>295</v>
      </c>
      <c r="C122" s="17" t="s">
        <v>297</v>
      </c>
      <c r="D122" s="12">
        <v>2369.9</v>
      </c>
      <c r="E122" s="12">
        <v>2238.1</v>
      </c>
      <c r="F122" s="12">
        <f t="shared" si="1"/>
        <v>94.438583906493932</v>
      </c>
    </row>
    <row r="123" spans="1:6" ht="141" customHeight="1" thickBot="1" x14ac:dyDescent="0.25">
      <c r="A123" s="28" t="s">
        <v>257</v>
      </c>
      <c r="B123" s="17" t="s">
        <v>254</v>
      </c>
      <c r="C123" s="17" t="s">
        <v>288</v>
      </c>
      <c r="D123" s="12">
        <f>D124</f>
        <v>35905.300000000003</v>
      </c>
      <c r="E123" s="12">
        <f>E124</f>
        <v>35630.699999999997</v>
      </c>
      <c r="F123" s="12">
        <f t="shared" si="1"/>
        <v>99.235210400692921</v>
      </c>
    </row>
    <row r="124" spans="1:6" ht="141" customHeight="1" thickBot="1" x14ac:dyDescent="0.25">
      <c r="A124" s="28" t="s">
        <v>308</v>
      </c>
      <c r="B124" s="17" t="s">
        <v>255</v>
      </c>
      <c r="C124" s="17" t="s">
        <v>289</v>
      </c>
      <c r="D124" s="12">
        <v>35905.300000000003</v>
      </c>
      <c r="E124" s="12">
        <v>35630.699999999997</v>
      </c>
      <c r="F124" s="12">
        <f t="shared" si="1"/>
        <v>99.235210400692921</v>
      </c>
    </row>
    <row r="125" spans="1:6" ht="30" customHeight="1" thickBot="1" x14ac:dyDescent="0.25">
      <c r="A125" s="28" t="s">
        <v>309</v>
      </c>
      <c r="B125" s="17" t="s">
        <v>239</v>
      </c>
      <c r="C125" s="17" t="s">
        <v>240</v>
      </c>
      <c r="D125" s="12">
        <f>D126</f>
        <v>49106.5</v>
      </c>
      <c r="E125" s="12">
        <f>E126</f>
        <v>43895.8</v>
      </c>
      <c r="F125" s="12">
        <f t="shared" si="1"/>
        <v>89.388981092116111</v>
      </c>
    </row>
    <row r="126" spans="1:6" ht="30.6" customHeight="1" thickBot="1" x14ac:dyDescent="0.25">
      <c r="A126" s="28" t="s">
        <v>347</v>
      </c>
      <c r="B126" s="17" t="s">
        <v>241</v>
      </c>
      <c r="C126" s="17" t="s">
        <v>242</v>
      </c>
      <c r="D126" s="12">
        <v>49106.5</v>
      </c>
      <c r="E126" s="12">
        <v>43895.8</v>
      </c>
      <c r="F126" s="12">
        <f t="shared" si="1"/>
        <v>89.388981092116111</v>
      </c>
    </row>
    <row r="127" spans="1:6" ht="45.6" customHeight="1" thickBot="1" x14ac:dyDescent="0.25">
      <c r="A127" s="28" t="s">
        <v>310</v>
      </c>
      <c r="B127" s="20" t="s">
        <v>342</v>
      </c>
      <c r="C127" s="20" t="s">
        <v>383</v>
      </c>
      <c r="D127" s="11">
        <f>D128</f>
        <v>1601.8</v>
      </c>
      <c r="E127" s="11">
        <f>E128</f>
        <v>2648.8</v>
      </c>
      <c r="F127" s="11">
        <f t="shared" si="1"/>
        <v>165.36396553876892</v>
      </c>
    </row>
    <row r="128" spans="1:6" ht="48" thickBot="1" x14ac:dyDescent="0.25">
      <c r="A128" s="28" t="s">
        <v>311</v>
      </c>
      <c r="B128" s="17" t="s">
        <v>343</v>
      </c>
      <c r="C128" s="17" t="s">
        <v>344</v>
      </c>
      <c r="D128" s="12">
        <f>D129</f>
        <v>1601.8</v>
      </c>
      <c r="E128" s="12">
        <f>E129</f>
        <v>2648.8</v>
      </c>
      <c r="F128" s="12">
        <f t="shared" si="1"/>
        <v>165.36396553876892</v>
      </c>
    </row>
    <row r="129" spans="1:6" ht="48" thickBot="1" x14ac:dyDescent="0.25">
      <c r="A129" s="28" t="s">
        <v>312</v>
      </c>
      <c r="B129" s="17" t="s">
        <v>345</v>
      </c>
      <c r="C129" s="17" t="s">
        <v>346</v>
      </c>
      <c r="D129" s="12">
        <v>1601.8</v>
      </c>
      <c r="E129" s="12">
        <v>2648.8</v>
      </c>
      <c r="F129" s="12">
        <f t="shared" si="1"/>
        <v>165.36396553876892</v>
      </c>
    </row>
    <row r="130" spans="1:6" ht="91.9" customHeight="1" thickBot="1" x14ac:dyDescent="0.25">
      <c r="A130" s="28" t="s">
        <v>348</v>
      </c>
      <c r="B130" s="14" t="s">
        <v>98</v>
      </c>
      <c r="C130" s="14" t="s">
        <v>384</v>
      </c>
      <c r="D130" s="11">
        <f t="shared" ref="D130:D132" si="2">D131</f>
        <v>6447.7</v>
      </c>
      <c r="E130" s="11">
        <f>E131</f>
        <v>6553.9</v>
      </c>
      <c r="F130" s="11">
        <f t="shared" si="1"/>
        <v>101.6470989655226</v>
      </c>
    </row>
    <row r="131" spans="1:6" ht="107.45" customHeight="1" thickBot="1" x14ac:dyDescent="0.25">
      <c r="A131" s="28" t="s">
        <v>349</v>
      </c>
      <c r="B131" s="16" t="s">
        <v>267</v>
      </c>
      <c r="C131" s="17" t="s">
        <v>268</v>
      </c>
      <c r="D131" s="12">
        <f t="shared" si="2"/>
        <v>6447.7</v>
      </c>
      <c r="E131" s="12">
        <f>E132</f>
        <v>6553.9</v>
      </c>
      <c r="F131" s="12">
        <f t="shared" si="1"/>
        <v>101.6470989655226</v>
      </c>
    </row>
    <row r="132" spans="1:6" ht="90.6" customHeight="1" thickBot="1" x14ac:dyDescent="0.25">
      <c r="A132" s="28" t="s">
        <v>350</v>
      </c>
      <c r="B132" s="13" t="s">
        <v>192</v>
      </c>
      <c r="C132" s="19" t="s">
        <v>193</v>
      </c>
      <c r="D132" s="12">
        <f t="shared" si="2"/>
        <v>6447.7</v>
      </c>
      <c r="E132" s="12">
        <f>E133</f>
        <v>6553.9</v>
      </c>
      <c r="F132" s="12">
        <f t="shared" si="1"/>
        <v>101.6470989655226</v>
      </c>
    </row>
    <row r="133" spans="1:6" ht="35.450000000000003" customHeight="1" thickBot="1" x14ac:dyDescent="0.25">
      <c r="A133" s="28" t="s">
        <v>351</v>
      </c>
      <c r="B133" s="18" t="s">
        <v>196</v>
      </c>
      <c r="C133" s="17" t="s">
        <v>197</v>
      </c>
      <c r="D133" s="12">
        <f>D134+D135</f>
        <v>6447.7</v>
      </c>
      <c r="E133" s="12">
        <f>E134+E135</f>
        <v>6553.9</v>
      </c>
      <c r="F133" s="12">
        <f t="shared" si="1"/>
        <v>101.6470989655226</v>
      </c>
    </row>
    <row r="134" spans="1:6" ht="50.45" customHeight="1" thickBot="1" x14ac:dyDescent="0.25">
      <c r="A134" s="28" t="s">
        <v>359</v>
      </c>
      <c r="B134" s="18" t="s">
        <v>258</v>
      </c>
      <c r="C134" s="17" t="s">
        <v>259</v>
      </c>
      <c r="D134" s="12">
        <v>6432.8</v>
      </c>
      <c r="E134" s="12">
        <v>6538.9</v>
      </c>
      <c r="F134" s="12">
        <f t="shared" si="1"/>
        <v>101.64935953239646</v>
      </c>
    </row>
    <row r="135" spans="1:6" ht="50.45" customHeight="1" thickBot="1" x14ac:dyDescent="0.25">
      <c r="A135" s="28" t="s">
        <v>360</v>
      </c>
      <c r="B135" s="18" t="s">
        <v>298</v>
      </c>
      <c r="C135" s="17" t="s">
        <v>299</v>
      </c>
      <c r="D135" s="12">
        <v>14.9</v>
      </c>
      <c r="E135" s="12">
        <v>15</v>
      </c>
      <c r="F135" s="12">
        <f t="shared" si="1"/>
        <v>100.67114093959731</v>
      </c>
    </row>
    <row r="136" spans="1:6" ht="60" customHeight="1" thickBot="1" x14ac:dyDescent="0.25">
      <c r="A136" s="28" t="s">
        <v>361</v>
      </c>
      <c r="B136" s="14" t="s">
        <v>95</v>
      </c>
      <c r="C136" s="14" t="s">
        <v>385</v>
      </c>
      <c r="D136" s="11">
        <f>D137</f>
        <v>-10271.299999999999</v>
      </c>
      <c r="E136" s="11">
        <f>E137</f>
        <v>-10273.299999999999</v>
      </c>
      <c r="F136" s="11">
        <f t="shared" si="1"/>
        <v>100.01947173191319</v>
      </c>
    </row>
    <row r="137" spans="1:6" ht="60" customHeight="1" thickBot="1" x14ac:dyDescent="0.25">
      <c r="A137" s="28" t="s">
        <v>362</v>
      </c>
      <c r="B137" s="13" t="s">
        <v>191</v>
      </c>
      <c r="C137" s="13" t="s">
        <v>90</v>
      </c>
      <c r="D137" s="12">
        <f>D138+D139+D141+D142</f>
        <v>-10271.299999999999</v>
      </c>
      <c r="E137" s="12">
        <f>E138+E139+E140+E141+E142</f>
        <v>-10273.299999999999</v>
      </c>
      <c r="F137" s="12">
        <f t="shared" si="1"/>
        <v>100.01947173191319</v>
      </c>
    </row>
    <row r="138" spans="1:6" ht="78" customHeight="1" thickBot="1" x14ac:dyDescent="0.25">
      <c r="A138" s="28" t="s">
        <v>365</v>
      </c>
      <c r="B138" s="13" t="s">
        <v>331</v>
      </c>
      <c r="C138" s="13" t="s">
        <v>335</v>
      </c>
      <c r="D138" s="12">
        <v>-4084.5</v>
      </c>
      <c r="E138" s="12">
        <v>-4084.5</v>
      </c>
      <c r="F138" s="12">
        <f t="shared" si="1"/>
        <v>100</v>
      </c>
    </row>
    <row r="139" spans="1:6" ht="45.6" customHeight="1" thickBot="1" x14ac:dyDescent="0.25">
      <c r="A139" s="28" t="s">
        <v>378</v>
      </c>
      <c r="B139" s="34" t="s">
        <v>366</v>
      </c>
      <c r="C139" s="34" t="s">
        <v>358</v>
      </c>
      <c r="D139" s="12">
        <v>-300</v>
      </c>
      <c r="E139" s="12">
        <v>-300</v>
      </c>
      <c r="F139" s="12">
        <f t="shared" si="1"/>
        <v>100</v>
      </c>
    </row>
    <row r="140" spans="1:6" ht="47.45" customHeight="1" thickBot="1" x14ac:dyDescent="0.25">
      <c r="A140" s="28" t="s">
        <v>379</v>
      </c>
      <c r="B140" s="34" t="s">
        <v>376</v>
      </c>
      <c r="C140" s="35" t="s">
        <v>377</v>
      </c>
      <c r="D140" s="12">
        <v>0</v>
      </c>
      <c r="E140" s="12">
        <v>-0.7</v>
      </c>
      <c r="F140" s="12"/>
    </row>
    <row r="141" spans="1:6" ht="139.15" customHeight="1" thickBot="1" x14ac:dyDescent="0.3">
      <c r="A141" s="28" t="s">
        <v>380</v>
      </c>
      <c r="B141" s="31" t="s">
        <v>332</v>
      </c>
      <c r="C141" s="30" t="s">
        <v>336</v>
      </c>
      <c r="D141" s="12">
        <v>-227</v>
      </c>
      <c r="E141" s="12">
        <v>-227.1</v>
      </c>
      <c r="F141" s="12">
        <f t="shared" si="1"/>
        <v>100.04405286343612</v>
      </c>
    </row>
    <row r="142" spans="1:6" ht="69.599999999999994" customHeight="1" thickBot="1" x14ac:dyDescent="0.25">
      <c r="A142" s="28" t="s">
        <v>381</v>
      </c>
      <c r="B142" s="17" t="s">
        <v>194</v>
      </c>
      <c r="C142" s="17" t="s">
        <v>195</v>
      </c>
      <c r="D142" s="12">
        <v>-5659.8</v>
      </c>
      <c r="E142" s="12">
        <v>-5661</v>
      </c>
      <c r="F142" s="12">
        <f t="shared" si="1"/>
        <v>100.02120216262058</v>
      </c>
    </row>
    <row r="143" spans="1:6" ht="16.5" thickBot="1" x14ac:dyDescent="0.25">
      <c r="A143" s="28" t="s">
        <v>382</v>
      </c>
      <c r="B143" s="14"/>
      <c r="C143" s="14" t="s">
        <v>47</v>
      </c>
      <c r="D143" s="36">
        <f>D20+D87</f>
        <v>2529454.5</v>
      </c>
      <c r="E143" s="36">
        <f>E20+E87</f>
        <v>2631094.6</v>
      </c>
      <c r="F143" s="36">
        <f t="shared" si="1"/>
        <v>104.01826164495151</v>
      </c>
    </row>
    <row r="144" spans="1:6" ht="25.5" customHeight="1" x14ac:dyDescent="0.2">
      <c r="A144" s="8"/>
      <c r="B144" s="32"/>
      <c r="C144" s="32"/>
      <c r="D144" s="32"/>
      <c r="E144" s="32"/>
      <c r="F144" s="33"/>
    </row>
    <row r="145" spans="1:3" ht="0.75" hidden="1" customHeight="1" x14ac:dyDescent="0.2"/>
    <row r="146" spans="1:3" hidden="1" x14ac:dyDescent="0.2"/>
    <row r="147" spans="1:3" hidden="1" x14ac:dyDescent="0.2"/>
    <row r="148" spans="1:3" ht="12.75" hidden="1" customHeight="1" x14ac:dyDescent="0.2">
      <c r="A148" s="39"/>
      <c r="B148" s="39"/>
      <c r="C148" s="39"/>
    </row>
    <row r="149" spans="1:3" hidden="1" x14ac:dyDescent="0.2"/>
    <row r="150" spans="1:3" hidden="1" x14ac:dyDescent="0.2"/>
    <row r="151" spans="1:3" ht="3.75" hidden="1" customHeight="1" x14ac:dyDescent="0.2"/>
    <row r="152" spans="1:3" hidden="1" x14ac:dyDescent="0.2"/>
    <row r="153" spans="1:3" hidden="1" x14ac:dyDescent="0.2"/>
    <row r="154" spans="1:3" hidden="1" x14ac:dyDescent="0.2"/>
    <row r="155" spans="1:3" hidden="1" x14ac:dyDescent="0.2"/>
    <row r="156" spans="1:3" hidden="1" x14ac:dyDescent="0.2"/>
    <row r="157" spans="1:3" hidden="1" x14ac:dyDescent="0.2"/>
    <row r="158" spans="1:3" hidden="1" x14ac:dyDescent="0.2"/>
    <row r="159" spans="1:3" hidden="1" x14ac:dyDescent="0.2"/>
    <row r="160" spans="1:3"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sheetData>
  <mergeCells count="17">
    <mergeCell ref="E1:F1"/>
    <mergeCell ref="E2:F2"/>
    <mergeCell ref="E3:F3"/>
    <mergeCell ref="E5:F5"/>
    <mergeCell ref="E6:F6"/>
    <mergeCell ref="E4:F4"/>
    <mergeCell ref="A148:C148"/>
    <mergeCell ref="A15:A19"/>
    <mergeCell ref="B15:B19"/>
    <mergeCell ref="C15:C19"/>
    <mergeCell ref="E15:F18"/>
    <mergeCell ref="D15:D19"/>
    <mergeCell ref="E7:F7"/>
    <mergeCell ref="E8:F8"/>
    <mergeCell ref="A11:F11"/>
    <mergeCell ref="A12:F12"/>
    <mergeCell ref="A13:F13"/>
  </mergeCells>
  <phoneticPr fontId="4" type="noConversion"/>
  <pageMargins left="0.78740157480314965" right="0.78740157480314965" top="0.98425196850393704" bottom="0.59055118110236227" header="0.39370078740157483" footer="0.39370078740157483"/>
  <pageSetup paperSize="9" scale="85" firstPageNumber="3" orientation="landscape" useFirstPageNumber="1" r:id="rId1"/>
  <headerFooter alignWithMargins="0">
    <oddHeader>&amp;C&amp;"Times New Roman,обычный"&amp;14&amp;P</oddHeader>
  </headerFooter>
  <rowBreaks count="8" manualBreakCount="8">
    <brk id="27" max="5" man="1"/>
    <brk id="39" max="5" man="1"/>
    <brk id="46" max="5" man="1"/>
    <brk id="55" max="5" man="1"/>
    <brk id="83" max="5" man="1"/>
    <brk id="100" max="5" man="1"/>
    <brk id="110" max="5" man="1"/>
    <brk id="13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I9" sqref="I9"/>
    </sheetView>
  </sheetViews>
  <sheetFormatPr defaultRowHeight="12.75" x14ac:dyDescent="0.2"/>
  <cols>
    <col min="1" max="1" width="4.5703125" customWidth="1"/>
    <col min="2" max="2" width="20.85546875" customWidth="1"/>
    <col min="3" max="3" width="35.140625" customWidth="1"/>
    <col min="4" max="4" width="9.5703125" customWidth="1"/>
    <col min="5" max="5" width="46.7109375" hidden="1" customWidth="1"/>
  </cols>
  <sheetData>
    <row r="1" spans="1:5" ht="45" customHeight="1" thickBot="1" x14ac:dyDescent="0.25">
      <c r="A1" s="1"/>
      <c r="B1" s="2"/>
      <c r="C1" s="2"/>
      <c r="D1" s="4"/>
      <c r="E1" s="4" t="e">
        <f>D1/#REF!*100</f>
        <v>#REF!</v>
      </c>
    </row>
    <row r="2" spans="1:5" ht="31.5" customHeight="1" thickBot="1" x14ac:dyDescent="0.25">
      <c r="A2" s="1"/>
      <c r="B2" s="3"/>
      <c r="C2" s="3"/>
      <c r="D2" s="5"/>
      <c r="E2" s="5" t="e">
        <f>D2/#REF!*100</f>
        <v>#REF!</v>
      </c>
    </row>
    <row r="3" spans="1:5" ht="81" customHeight="1" thickBot="1" x14ac:dyDescent="0.25">
      <c r="A3" s="1"/>
      <c r="B3" s="3"/>
      <c r="C3" s="3"/>
      <c r="D3" s="5"/>
      <c r="E3" s="5" t="e">
        <f>D3/#REF!*100</f>
        <v>#REF!</v>
      </c>
    </row>
    <row r="4" spans="1:5" ht="55.5" customHeight="1" thickBot="1" x14ac:dyDescent="0.25">
      <c r="A4" s="1"/>
      <c r="B4" s="3"/>
      <c r="C4" s="3"/>
      <c r="D4" s="5"/>
      <c r="E4" s="5" t="e">
        <f>D4/#REF!*100</f>
        <v>#REF!</v>
      </c>
    </row>
    <row r="5" spans="1:5" ht="44.25" customHeight="1" thickBot="1" x14ac:dyDescent="0.25">
      <c r="A5" s="1"/>
      <c r="B5" s="3"/>
      <c r="C5" s="3"/>
      <c r="D5" s="5"/>
      <c r="E5" s="5" t="e">
        <f>D5/#REF!*100</f>
        <v>#REF!</v>
      </c>
    </row>
    <row r="6" spans="1:5" ht="41.25" customHeight="1" thickBot="1" x14ac:dyDescent="0.25">
      <c r="A6" s="1"/>
      <c r="B6" s="3"/>
      <c r="C6" s="3"/>
      <c r="D6" s="5"/>
      <c r="E6" s="5" t="e">
        <f>D6/#REF!*100</f>
        <v>#REF!</v>
      </c>
    </row>
    <row r="7" spans="1:5" ht="30.75" customHeight="1" thickBot="1" x14ac:dyDescent="0.25">
      <c r="A7" s="1"/>
      <c r="B7" s="3"/>
      <c r="C7" s="3"/>
      <c r="D7" s="5"/>
      <c r="E7" s="5" t="e">
        <f>D7/#REF!*100</f>
        <v>#REF!</v>
      </c>
    </row>
    <row r="8" spans="1:5" ht="28.5" customHeight="1" thickBot="1" x14ac:dyDescent="0.25">
      <c r="A8" s="1"/>
      <c r="B8" s="2"/>
      <c r="C8" s="2"/>
      <c r="D8" s="4"/>
      <c r="E8" s="4" t="e">
        <f>D8/#REF!*100</f>
        <v>#REF!</v>
      </c>
    </row>
    <row r="9" spans="1:5" ht="42.75" customHeight="1" thickBot="1" x14ac:dyDescent="0.25">
      <c r="A9" s="1"/>
      <c r="B9" s="3"/>
      <c r="C9" s="3"/>
      <c r="D9" s="5"/>
      <c r="E9" s="5" t="e">
        <f>D9/#REF!*100</f>
        <v>#REF!</v>
      </c>
    </row>
    <row r="10" spans="1:5" ht="19.5" customHeight="1" x14ac:dyDescent="0.2">
      <c r="A10" s="6"/>
    </row>
    <row r="11" spans="1:5" x14ac:dyDescent="0.2">
      <c r="A11" s="7"/>
    </row>
  </sheetData>
  <phoneticPr fontId="4"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Company>FUVSGO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Пользователь Windows</cp:lastModifiedBy>
  <cp:lastPrinted>2025-05-27T07:17:14Z</cp:lastPrinted>
  <dcterms:created xsi:type="dcterms:W3CDTF">2010-03-02T05:53:00Z</dcterms:created>
  <dcterms:modified xsi:type="dcterms:W3CDTF">2025-05-27T07:40:25Z</dcterms:modified>
</cp:coreProperties>
</file>