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0" windowWidth="28800" windowHeight="11250" activeTab="1"/>
  </bookViews>
  <sheets>
    <sheet name="Разд." sheetId="2" r:id="rId1"/>
    <sheet name="программы" sheetId="8" r:id="rId2"/>
    <sheet name="деффицит" sheetId="9" state="hidden" r:id="rId3"/>
    <sheet name="ГРБС" sheetId="3" r:id="rId4"/>
  </sheets>
  <definedNames>
    <definedName name="_xlnm.Print_Titles" localSheetId="2">деффицит!$16:$17</definedName>
    <definedName name="_xlnm.Print_Titles" localSheetId="1">программы!$21:$21</definedName>
    <definedName name="_xlnm.Print_Titles" localSheetId="0">Разд.!$18:$18</definedName>
    <definedName name="_xlnm.Print_Area" localSheetId="3">ГРБС!$B$1:$J$860</definedName>
    <definedName name="_xlnm.Print_Area" localSheetId="2">деффицит!$A$4:$I$26</definedName>
    <definedName name="_xlnm.Print_Area" localSheetId="1">программы!$A$1:$F$49</definedName>
    <definedName name="_xlnm.Print_Area" localSheetId="0">Разд.!$A$1:$H$817</definedName>
  </definedNames>
  <calcPr calcId="145621"/>
</workbook>
</file>

<file path=xl/calcChain.xml><?xml version="1.0" encoding="utf-8"?>
<calcChain xmlns="http://schemas.openxmlformats.org/spreadsheetml/2006/main">
  <c r="E666" i="2" l="1"/>
  <c r="D32" i="8" l="1"/>
  <c r="E32" i="8"/>
  <c r="C32" i="8"/>
  <c r="H133" i="3"/>
  <c r="I133" i="3"/>
  <c r="G133" i="3"/>
  <c r="H252" i="3"/>
  <c r="I252" i="3"/>
  <c r="G252" i="3"/>
  <c r="F520" i="2" l="1"/>
  <c r="G520" i="2"/>
  <c r="F521" i="2"/>
  <c r="G521" i="2"/>
  <c r="H521" i="2" s="1"/>
  <c r="G519" i="2" l="1"/>
  <c r="F519" i="2"/>
  <c r="H519" i="2" s="1"/>
  <c r="H520" i="2"/>
  <c r="J355" i="3" l="1"/>
  <c r="H766" i="3" l="1"/>
  <c r="I451" i="3" l="1"/>
  <c r="G301" i="2"/>
  <c r="F301" i="2"/>
  <c r="G300" i="2"/>
  <c r="F300" i="2"/>
  <c r="I371" i="3"/>
  <c r="G735" i="2"/>
  <c r="F735" i="2"/>
  <c r="G734" i="2"/>
  <c r="F734" i="2"/>
  <c r="E735" i="2"/>
  <c r="E734" i="2"/>
  <c r="E733" i="2" s="1"/>
  <c r="I539" i="3"/>
  <c r="H539" i="3"/>
  <c r="G539" i="3"/>
  <c r="J541" i="3"/>
  <c r="J540" i="3"/>
  <c r="G109" i="2"/>
  <c r="F109" i="2"/>
  <c r="F108" i="2" s="1"/>
  <c r="E109" i="2"/>
  <c r="E108" i="2" s="1"/>
  <c r="G92" i="3"/>
  <c r="I92" i="3"/>
  <c r="H92" i="3"/>
  <c r="J93" i="3"/>
  <c r="G626" i="2"/>
  <c r="G625" i="2"/>
  <c r="F626" i="2"/>
  <c r="F625" i="2"/>
  <c r="E626" i="2"/>
  <c r="E625" i="2"/>
  <c r="I738" i="3"/>
  <c r="H738" i="3"/>
  <c r="G738" i="3"/>
  <c r="J742" i="3"/>
  <c r="J741" i="3"/>
  <c r="J92" i="3" l="1"/>
  <c r="H735" i="2"/>
  <c r="H734" i="2"/>
  <c r="H109" i="2"/>
  <c r="F733" i="2"/>
  <c r="G733" i="2"/>
  <c r="H733" i="2" s="1"/>
  <c r="H626" i="2"/>
  <c r="H625" i="2"/>
  <c r="J539" i="3"/>
  <c r="G108" i="2"/>
  <c r="H108" i="2" s="1"/>
  <c r="G398" i="2"/>
  <c r="G397" i="2" s="1"/>
  <c r="F398" i="2"/>
  <c r="F397" i="2" s="1"/>
  <c r="E398" i="2"/>
  <c r="E397" i="2" s="1"/>
  <c r="J385" i="3"/>
  <c r="I384" i="3"/>
  <c r="H384" i="3"/>
  <c r="G384" i="3"/>
  <c r="G299" i="2"/>
  <c r="F299" i="2"/>
  <c r="H301" i="2"/>
  <c r="H300" i="2"/>
  <c r="E301" i="2"/>
  <c r="E300" i="2"/>
  <c r="J285" i="3"/>
  <c r="J284" i="3"/>
  <c r="I283" i="3"/>
  <c r="H283" i="3"/>
  <c r="G283" i="3"/>
  <c r="G201" i="2"/>
  <c r="F201" i="2"/>
  <c r="G200" i="2"/>
  <c r="F200" i="2"/>
  <c r="E201" i="2"/>
  <c r="E200" i="2"/>
  <c r="I181" i="3"/>
  <c r="H181" i="3"/>
  <c r="H180" i="3" s="1"/>
  <c r="G181" i="3"/>
  <c r="G180" i="3" s="1"/>
  <c r="J183" i="3"/>
  <c r="J182" i="3"/>
  <c r="I134" i="3"/>
  <c r="H134" i="3"/>
  <c r="G153" i="2"/>
  <c r="G152" i="2" s="1"/>
  <c r="G151" i="2" s="1"/>
  <c r="F153" i="2"/>
  <c r="F152" i="2" s="1"/>
  <c r="F151" i="2" s="1"/>
  <c r="E153" i="2"/>
  <c r="E152" i="2" s="1"/>
  <c r="E151" i="2" s="1"/>
  <c r="J135" i="3"/>
  <c r="G134" i="3"/>
  <c r="E299" i="2" l="1"/>
  <c r="J384" i="3"/>
  <c r="J283" i="3"/>
  <c r="J181" i="3"/>
  <c r="H201" i="2"/>
  <c r="H397" i="2"/>
  <c r="H398" i="2"/>
  <c r="H152" i="2"/>
  <c r="H299" i="2"/>
  <c r="G199" i="2"/>
  <c r="G198" i="2" s="1"/>
  <c r="F199" i="2"/>
  <c r="F198" i="2" s="1"/>
  <c r="E199" i="2"/>
  <c r="E198" i="2" s="1"/>
  <c r="I180" i="3"/>
  <c r="J180" i="3" s="1"/>
  <c r="J134" i="3"/>
  <c r="H200" i="2"/>
  <c r="H153" i="2"/>
  <c r="H198" i="2" l="1"/>
  <c r="H199" i="2"/>
  <c r="G225" i="2"/>
  <c r="G224" i="2" s="1"/>
  <c r="F225" i="2"/>
  <c r="F224" i="2" s="1"/>
  <c r="G298" i="2"/>
  <c r="F298" i="2"/>
  <c r="F297" i="2" s="1"/>
  <c r="F296" i="2" s="1"/>
  <c r="E298" i="2"/>
  <c r="E297" i="2" s="1"/>
  <c r="E296" i="2" s="1"/>
  <c r="J282" i="3"/>
  <c r="I281" i="3"/>
  <c r="I280" i="3" s="1"/>
  <c r="H281" i="3"/>
  <c r="H280" i="3" s="1"/>
  <c r="G281" i="3"/>
  <c r="G280" i="3" s="1"/>
  <c r="I834" i="3"/>
  <c r="H834" i="3"/>
  <c r="I795" i="3"/>
  <c r="J280" i="3" l="1"/>
  <c r="H298" i="2"/>
  <c r="G297" i="2"/>
  <c r="G296" i="2" s="1"/>
  <c r="H296" i="2" s="1"/>
  <c r="J281" i="3"/>
  <c r="G504" i="2"/>
  <c r="F504" i="2"/>
  <c r="G503" i="2"/>
  <c r="F503" i="2"/>
  <c r="G502" i="2"/>
  <c r="F502" i="2"/>
  <c r="E504" i="2"/>
  <c r="E503" i="2"/>
  <c r="E502" i="2"/>
  <c r="J673" i="3"/>
  <c r="J672" i="3"/>
  <c r="J671" i="3"/>
  <c r="I670" i="3"/>
  <c r="H670" i="3"/>
  <c r="G670" i="3"/>
  <c r="H297" i="2" l="1"/>
  <c r="E501" i="2"/>
  <c r="H503" i="2"/>
  <c r="H502" i="2"/>
  <c r="H504" i="2"/>
  <c r="F501" i="2"/>
  <c r="G501" i="2"/>
  <c r="J670" i="3"/>
  <c r="G94" i="3"/>
  <c r="H501" i="2" l="1"/>
  <c r="G67" i="2"/>
  <c r="G66" i="2" s="1"/>
  <c r="F67" i="2"/>
  <c r="F66" i="2" s="1"/>
  <c r="G65" i="2"/>
  <c r="G64" i="2" s="1"/>
  <c r="F65" i="2"/>
  <c r="F64" i="2" s="1"/>
  <c r="E67" i="2"/>
  <c r="E66" i="2" s="1"/>
  <c r="E65" i="2"/>
  <c r="E64" i="2" s="1"/>
  <c r="J851" i="3"/>
  <c r="J849" i="3"/>
  <c r="J848" i="3"/>
  <c r="I850" i="3"/>
  <c r="H850" i="3"/>
  <c r="G850" i="3"/>
  <c r="I848" i="3"/>
  <c r="H848" i="3"/>
  <c r="G848" i="3"/>
  <c r="G648" i="2"/>
  <c r="G647" i="2" s="1"/>
  <c r="F648" i="2"/>
  <c r="F647" i="2" s="1"/>
  <c r="G646" i="2"/>
  <c r="G645" i="2" s="1"/>
  <c r="F646" i="2"/>
  <c r="F645" i="2" s="1"/>
  <c r="G644" i="2"/>
  <c r="G643" i="2" s="1"/>
  <c r="F644" i="2"/>
  <c r="F643" i="2" s="1"/>
  <c r="E648" i="2"/>
  <c r="E647" i="2" s="1"/>
  <c r="E646" i="2"/>
  <c r="E645" i="2" s="1"/>
  <c r="E644" i="2"/>
  <c r="E643" i="2" s="1"/>
  <c r="J769" i="3"/>
  <c r="J767" i="3"/>
  <c r="J765" i="3"/>
  <c r="I768" i="3"/>
  <c r="H768" i="3"/>
  <c r="G768" i="3"/>
  <c r="I766" i="3"/>
  <c r="J766" i="3" s="1"/>
  <c r="G766" i="3"/>
  <c r="I764" i="3"/>
  <c r="H764" i="3"/>
  <c r="G764" i="3"/>
  <c r="G566" i="2"/>
  <c r="G565" i="2" s="1"/>
  <c r="G564" i="2" s="1"/>
  <c r="F566" i="2"/>
  <c r="F565" i="2" s="1"/>
  <c r="F564" i="2" s="1"/>
  <c r="E566" i="2"/>
  <c r="E565" i="2" s="1"/>
  <c r="E564" i="2" s="1"/>
  <c r="J715" i="3"/>
  <c r="I714" i="3"/>
  <c r="I713" i="3" s="1"/>
  <c r="H714" i="3"/>
  <c r="H713" i="3" s="1"/>
  <c r="G714" i="3"/>
  <c r="G713" i="3"/>
  <c r="G466" i="2"/>
  <c r="F466" i="2"/>
  <c r="G465" i="2"/>
  <c r="F465" i="2"/>
  <c r="G464" i="2"/>
  <c r="F464" i="2"/>
  <c r="E466" i="2"/>
  <c r="E465" i="2"/>
  <c r="E464" i="2"/>
  <c r="J635" i="3"/>
  <c r="J634" i="3"/>
  <c r="J633" i="3"/>
  <c r="I632" i="3"/>
  <c r="I631" i="3" s="1"/>
  <c r="H632" i="3"/>
  <c r="H631" i="3" s="1"/>
  <c r="G632" i="3"/>
  <c r="G631" i="3" s="1"/>
  <c r="G816" i="2"/>
  <c r="G815" i="2" s="1"/>
  <c r="F816" i="2"/>
  <c r="F815" i="2" s="1"/>
  <c r="E816" i="2"/>
  <c r="E815" i="2" s="1"/>
  <c r="J588" i="3"/>
  <c r="I587" i="3"/>
  <c r="H587" i="3"/>
  <c r="J587" i="3" s="1"/>
  <c r="G587" i="3"/>
  <c r="G738" i="2"/>
  <c r="G737" i="2" s="1"/>
  <c r="G736" i="2" s="1"/>
  <c r="F738" i="2"/>
  <c r="F737" i="2" s="1"/>
  <c r="F736" i="2" s="1"/>
  <c r="E738" i="2"/>
  <c r="E737" i="2" s="1"/>
  <c r="E736" i="2" s="1"/>
  <c r="J544" i="3"/>
  <c r="I543" i="3"/>
  <c r="I542" i="3" s="1"/>
  <c r="H543" i="3"/>
  <c r="H542" i="3" s="1"/>
  <c r="G543" i="3"/>
  <c r="G542" i="3" s="1"/>
  <c r="G673" i="2"/>
  <c r="G672" i="2" s="1"/>
  <c r="F673" i="2"/>
  <c r="F672" i="2" s="1"/>
  <c r="E673" i="2"/>
  <c r="E672" i="2" s="1"/>
  <c r="J486" i="3"/>
  <c r="I485" i="3"/>
  <c r="H485" i="3"/>
  <c r="G485" i="3"/>
  <c r="G594" i="2"/>
  <c r="G593" i="2" s="1"/>
  <c r="F594" i="2"/>
  <c r="F593" i="2" s="1"/>
  <c r="F592" i="2" s="1"/>
  <c r="E594" i="2"/>
  <c r="E593" i="2" s="1"/>
  <c r="E592" i="2" s="1"/>
  <c r="J461" i="3"/>
  <c r="I460" i="3"/>
  <c r="I459" i="3" s="1"/>
  <c r="H460" i="3"/>
  <c r="H459" i="3" s="1"/>
  <c r="G460" i="3"/>
  <c r="G459" i="3" s="1"/>
  <c r="G402" i="2"/>
  <c r="G401" i="2" s="1"/>
  <c r="F402" i="2"/>
  <c r="F401" i="2" s="1"/>
  <c r="E402" i="2"/>
  <c r="E401" i="2" s="1"/>
  <c r="J389" i="3"/>
  <c r="I388" i="3"/>
  <c r="H388" i="3"/>
  <c r="G388" i="3"/>
  <c r="G316" i="2"/>
  <c r="G315" i="2" s="1"/>
  <c r="F316" i="2"/>
  <c r="F315" i="2" s="1"/>
  <c r="E316" i="2"/>
  <c r="E315" i="2" s="1"/>
  <c r="J303" i="3"/>
  <c r="I302" i="3"/>
  <c r="H302" i="3"/>
  <c r="G302" i="3"/>
  <c r="H225" i="2"/>
  <c r="H224" i="2"/>
  <c r="E225" i="2"/>
  <c r="E224" i="2" s="1"/>
  <c r="J207" i="3"/>
  <c r="I206" i="3"/>
  <c r="H206" i="3"/>
  <c r="G206" i="3"/>
  <c r="G213" i="2"/>
  <c r="G212" i="2" s="1"/>
  <c r="F213" i="2"/>
  <c r="F212" i="2" s="1"/>
  <c r="E213" i="2"/>
  <c r="E212" i="2" s="1"/>
  <c r="J195" i="3"/>
  <c r="I194" i="3"/>
  <c r="H194" i="3"/>
  <c r="G194" i="3"/>
  <c r="G163" i="2"/>
  <c r="G162" i="2" s="1"/>
  <c r="F163" i="2"/>
  <c r="F162" i="2" s="1"/>
  <c r="E163" i="2"/>
  <c r="E162" i="2" s="1"/>
  <c r="J145" i="3"/>
  <c r="I144" i="3"/>
  <c r="J144" i="3" s="1"/>
  <c r="H144" i="3"/>
  <c r="G144" i="3"/>
  <c r="G128" i="2"/>
  <c r="G127" i="2" s="1"/>
  <c r="F128" i="2"/>
  <c r="F127" i="2" s="1"/>
  <c r="E128" i="2"/>
  <c r="E127" i="2" s="1"/>
  <c r="J110" i="3"/>
  <c r="I109" i="3"/>
  <c r="H109" i="3"/>
  <c r="G109" i="3"/>
  <c r="G52" i="2"/>
  <c r="G51" i="2" s="1"/>
  <c r="F52" i="2"/>
  <c r="F51" i="2" s="1"/>
  <c r="G50" i="2"/>
  <c r="G49" i="2" s="1"/>
  <c r="F50" i="2"/>
  <c r="F49" i="2" s="1"/>
  <c r="G48" i="2"/>
  <c r="G47" i="2" s="1"/>
  <c r="F48" i="2"/>
  <c r="F47" i="2" s="1"/>
  <c r="E52" i="2"/>
  <c r="E51" i="2" s="1"/>
  <c r="E50" i="2"/>
  <c r="E49" i="2" s="1"/>
  <c r="E48" i="2"/>
  <c r="E47" i="2" s="1"/>
  <c r="J47" i="3"/>
  <c r="J45" i="3"/>
  <c r="J43" i="3"/>
  <c r="I46" i="3"/>
  <c r="H46" i="3"/>
  <c r="G46" i="3"/>
  <c r="I44" i="3"/>
  <c r="H44" i="3"/>
  <c r="G44" i="3"/>
  <c r="I42" i="3"/>
  <c r="H42" i="3"/>
  <c r="G42" i="3"/>
  <c r="G29" i="2"/>
  <c r="F29" i="2"/>
  <c r="F28" i="2" s="1"/>
  <c r="G27" i="2"/>
  <c r="F27" i="2"/>
  <c r="F26" i="2" s="1"/>
  <c r="G25" i="2"/>
  <c r="G24" i="2" s="1"/>
  <c r="F25" i="2"/>
  <c r="F24" i="2" s="1"/>
  <c r="G23" i="2"/>
  <c r="G22" i="2" s="1"/>
  <c r="F23" i="2"/>
  <c r="F22" i="2" s="1"/>
  <c r="E29" i="2"/>
  <c r="E28" i="2" s="1"/>
  <c r="E27" i="2"/>
  <c r="E26" i="2" s="1"/>
  <c r="E25" i="2"/>
  <c r="E24" i="2" s="1"/>
  <c r="I30" i="3"/>
  <c r="H30" i="3"/>
  <c r="I28" i="3"/>
  <c r="H28" i="3"/>
  <c r="I26" i="3"/>
  <c r="H26" i="3"/>
  <c r="J31" i="3"/>
  <c r="J29" i="3"/>
  <c r="J27" i="3"/>
  <c r="J25" i="3"/>
  <c r="G30" i="3"/>
  <c r="G28" i="3"/>
  <c r="G26" i="3"/>
  <c r="J713" i="3" l="1"/>
  <c r="J850" i="3"/>
  <c r="J206" i="3"/>
  <c r="J764" i="3"/>
  <c r="J485" i="3"/>
  <c r="J194" i="3"/>
  <c r="J109" i="3"/>
  <c r="J631" i="3"/>
  <c r="J42" i="3"/>
  <c r="J388" i="3"/>
  <c r="J28" i="3"/>
  <c r="J714" i="3"/>
  <c r="J459" i="3"/>
  <c r="J302" i="3"/>
  <c r="E463" i="2"/>
  <c r="E462" i="2" s="1"/>
  <c r="J46" i="3"/>
  <c r="J44" i="3"/>
  <c r="J30" i="3"/>
  <c r="J26" i="3"/>
  <c r="H66" i="2"/>
  <c r="H64" i="2"/>
  <c r="J768" i="3"/>
  <c r="H647" i="2"/>
  <c r="J542" i="3"/>
  <c r="J543" i="3"/>
  <c r="H65" i="2"/>
  <c r="H67" i="2"/>
  <c r="J460" i="3"/>
  <c r="J632" i="3"/>
  <c r="H643" i="2"/>
  <c r="H644" i="2"/>
  <c r="H645" i="2"/>
  <c r="H464" i="2"/>
  <c r="H646" i="2"/>
  <c r="H648" i="2"/>
  <c r="F463" i="2"/>
  <c r="F462" i="2" s="1"/>
  <c r="H564" i="2"/>
  <c r="H565" i="2"/>
  <c r="H465" i="2"/>
  <c r="H566" i="2"/>
  <c r="G463" i="2"/>
  <c r="H736" i="2"/>
  <c r="H466" i="2"/>
  <c r="H816" i="2"/>
  <c r="H815" i="2"/>
  <c r="H737" i="2"/>
  <c r="H738" i="2"/>
  <c r="H672" i="2"/>
  <c r="H673" i="2"/>
  <c r="G592" i="2"/>
  <c r="H592" i="2" s="1"/>
  <c r="H593" i="2"/>
  <c r="H594" i="2"/>
  <c r="H212" i="2"/>
  <c r="H401" i="2"/>
  <c r="H402" i="2"/>
  <c r="H315" i="2"/>
  <c r="H316" i="2"/>
  <c r="H127" i="2"/>
  <c r="H213" i="2"/>
  <c r="H162" i="2"/>
  <c r="H163" i="2"/>
  <c r="H128" i="2"/>
  <c r="H24" i="2"/>
  <c r="H49" i="2"/>
  <c r="H25" i="2"/>
  <c r="H51" i="2"/>
  <c r="H47" i="2"/>
  <c r="H27" i="2"/>
  <c r="H48" i="2"/>
  <c r="H50" i="2"/>
  <c r="H52" i="2"/>
  <c r="G26" i="2"/>
  <c r="H26" i="2" s="1"/>
  <c r="H29" i="2"/>
  <c r="F21" i="2"/>
  <c r="F20" i="2" s="1"/>
  <c r="G28" i="2"/>
  <c r="H28" i="2" s="1"/>
  <c r="G462" i="2" l="1"/>
  <c r="H462" i="2" s="1"/>
  <c r="H463" i="2"/>
  <c r="G21" i="2"/>
  <c r="G20" i="2" s="1"/>
  <c r="G620" i="3" l="1"/>
  <c r="G407" i="2"/>
  <c r="G406" i="2" s="1"/>
  <c r="G405" i="2" s="1"/>
  <c r="G404" i="2" s="1"/>
  <c r="G403" i="2" s="1"/>
  <c r="F407" i="2"/>
  <c r="F406" i="2" s="1"/>
  <c r="F405" i="2" s="1"/>
  <c r="F404" i="2" s="1"/>
  <c r="F403" i="2" s="1"/>
  <c r="E407" i="2"/>
  <c r="E406" i="2" s="1"/>
  <c r="E405" i="2" s="1"/>
  <c r="E404" i="2" s="1"/>
  <c r="E403" i="2" s="1"/>
  <c r="J394" i="3"/>
  <c r="I393" i="3"/>
  <c r="I392" i="3" s="1"/>
  <c r="H393" i="3"/>
  <c r="G393" i="3"/>
  <c r="G392" i="3" s="1"/>
  <c r="G391" i="3" s="1"/>
  <c r="G390" i="3" s="1"/>
  <c r="H392" i="3" l="1"/>
  <c r="H391" i="3"/>
  <c r="J392" i="3"/>
  <c r="I391" i="3"/>
  <c r="J393" i="3"/>
  <c r="H403" i="2"/>
  <c r="H405" i="2"/>
  <c r="H406" i="2"/>
  <c r="H407" i="2"/>
  <c r="H404" i="2"/>
  <c r="G396" i="2"/>
  <c r="G395" i="2" s="1"/>
  <c r="F396" i="2"/>
  <c r="F395" i="2" s="1"/>
  <c r="G394" i="2"/>
  <c r="F394" i="2"/>
  <c r="G393" i="2"/>
  <c r="F393" i="2"/>
  <c r="E396" i="2"/>
  <c r="E395" i="2" s="1"/>
  <c r="E394" i="2"/>
  <c r="E393" i="2"/>
  <c r="J383" i="3"/>
  <c r="J381" i="3"/>
  <c r="J380" i="3"/>
  <c r="I382" i="3"/>
  <c r="H382" i="3"/>
  <c r="G382" i="3"/>
  <c r="I379" i="3"/>
  <c r="H379" i="3"/>
  <c r="G379" i="3"/>
  <c r="G157" i="2"/>
  <c r="F157" i="2"/>
  <c r="G156" i="2"/>
  <c r="F156" i="2"/>
  <c r="E157" i="2"/>
  <c r="E156" i="2"/>
  <c r="J139" i="3"/>
  <c r="J138" i="3"/>
  <c r="I137" i="3"/>
  <c r="H137" i="3"/>
  <c r="G137" i="3"/>
  <c r="J379" i="3" l="1"/>
  <c r="J382" i="3"/>
  <c r="F155" i="2"/>
  <c r="J137" i="3"/>
  <c r="H390" i="3"/>
  <c r="F392" i="2"/>
  <c r="J391" i="3"/>
  <c r="I390" i="3"/>
  <c r="J390" i="3" s="1"/>
  <c r="G392" i="2"/>
  <c r="E392" i="2"/>
  <c r="H395" i="2"/>
  <c r="H156" i="2"/>
  <c r="H394" i="2"/>
  <c r="H393" i="2"/>
  <c r="H396" i="2"/>
  <c r="G155" i="2"/>
  <c r="E155" i="2"/>
  <c r="H157" i="2"/>
  <c r="F327" i="2"/>
  <c r="F326" i="2" s="1"/>
  <c r="G327" i="2"/>
  <c r="G326" i="2" s="1"/>
  <c r="H327" i="2"/>
  <c r="H326" i="2" s="1"/>
  <c r="E327" i="2"/>
  <c r="E326" i="2" s="1"/>
  <c r="H155" i="2" l="1"/>
  <c r="H392" i="2"/>
  <c r="G540" i="2" l="1"/>
  <c r="G539" i="2" s="1"/>
  <c r="F540" i="2"/>
  <c r="F539" i="2" s="1"/>
  <c r="G538" i="2"/>
  <c r="G537" i="2" s="1"/>
  <c r="F538" i="2"/>
  <c r="F537" i="2" s="1"/>
  <c r="G536" i="2"/>
  <c r="G535" i="2" s="1"/>
  <c r="F536" i="2"/>
  <c r="F535" i="2" s="1"/>
  <c r="E536" i="2"/>
  <c r="E535" i="2" s="1"/>
  <c r="E538" i="2"/>
  <c r="E537" i="2" s="1"/>
  <c r="E540" i="2"/>
  <c r="E539" i="2" s="1"/>
  <c r="G563" i="2"/>
  <c r="G562" i="2" s="1"/>
  <c r="F563" i="2"/>
  <c r="F562" i="2" s="1"/>
  <c r="G561" i="2"/>
  <c r="G560" i="2" s="1"/>
  <c r="F561" i="2"/>
  <c r="F560" i="2" s="1"/>
  <c r="G558" i="2"/>
  <c r="G557" i="2" s="1"/>
  <c r="F558" i="2"/>
  <c r="F557" i="2" s="1"/>
  <c r="G556" i="2"/>
  <c r="F556" i="2"/>
  <c r="F555" i="2" s="1"/>
  <c r="E556" i="2"/>
  <c r="E555" i="2" s="1"/>
  <c r="E558" i="2"/>
  <c r="E557" i="2" s="1"/>
  <c r="E561" i="2"/>
  <c r="E560" i="2" s="1"/>
  <c r="E563" i="2"/>
  <c r="E562" i="2" s="1"/>
  <c r="J429" i="3"/>
  <c r="J427" i="3"/>
  <c r="J424" i="3"/>
  <c r="J422" i="3"/>
  <c r="I426" i="3"/>
  <c r="H426" i="3"/>
  <c r="G426" i="3"/>
  <c r="I428" i="3"/>
  <c r="H428" i="3"/>
  <c r="H425" i="3" s="1"/>
  <c r="G428" i="3"/>
  <c r="I421" i="3"/>
  <c r="H421" i="3"/>
  <c r="G421" i="3"/>
  <c r="I423" i="3"/>
  <c r="H423" i="3"/>
  <c r="G423" i="3"/>
  <c r="G372" i="2"/>
  <c r="G371" i="2" s="1"/>
  <c r="F372" i="2"/>
  <c r="F371" i="2" s="1"/>
  <c r="G370" i="2"/>
  <c r="G369" i="2" s="1"/>
  <c r="F370" i="2"/>
  <c r="F369" i="2" s="1"/>
  <c r="G368" i="2"/>
  <c r="G367" i="2" s="1"/>
  <c r="F368" i="2"/>
  <c r="F367" i="2" s="1"/>
  <c r="G365" i="2"/>
  <c r="F365" i="2"/>
  <c r="F364" i="2" s="1"/>
  <c r="G363" i="2"/>
  <c r="F363" i="2"/>
  <c r="F362" i="2" s="1"/>
  <c r="G361" i="2"/>
  <c r="G360" i="2" s="1"/>
  <c r="F361" i="2"/>
  <c r="F360" i="2" s="1"/>
  <c r="G358" i="2"/>
  <c r="G357" i="2" s="1"/>
  <c r="F358" i="2"/>
  <c r="F357" i="2" s="1"/>
  <c r="G356" i="2"/>
  <c r="G355" i="2" s="1"/>
  <c r="F356" i="2"/>
  <c r="F355" i="2" s="1"/>
  <c r="G354" i="2"/>
  <c r="G353" i="2" s="1"/>
  <c r="F354" i="2"/>
  <c r="F353" i="2" s="1"/>
  <c r="E354" i="2"/>
  <c r="E353" i="2" s="1"/>
  <c r="E356" i="2"/>
  <c r="E355" i="2" s="1"/>
  <c r="E358" i="2"/>
  <c r="E357" i="2" s="1"/>
  <c r="E361" i="2"/>
  <c r="E360" i="2" s="1"/>
  <c r="E363" i="2"/>
  <c r="E362" i="2" s="1"/>
  <c r="E365" i="2"/>
  <c r="E364" i="2" s="1"/>
  <c r="E368" i="2"/>
  <c r="E367" i="2" s="1"/>
  <c r="E370" i="2"/>
  <c r="E369" i="2" s="1"/>
  <c r="E372" i="2"/>
  <c r="E371" i="2" s="1"/>
  <c r="I344" i="3"/>
  <c r="H344" i="3"/>
  <c r="G344" i="3"/>
  <c r="I354" i="3"/>
  <c r="H354" i="3"/>
  <c r="G354" i="3"/>
  <c r="I356" i="3"/>
  <c r="H356" i="3"/>
  <c r="G356" i="3"/>
  <c r="I358" i="3"/>
  <c r="H358" i="3"/>
  <c r="G358" i="3"/>
  <c r="I351" i="3"/>
  <c r="H351" i="3"/>
  <c r="G351" i="3"/>
  <c r="I349" i="3"/>
  <c r="H349" i="3"/>
  <c r="G349" i="3"/>
  <c r="I347" i="3"/>
  <c r="H347" i="3"/>
  <c r="G347" i="3"/>
  <c r="J348" i="3"/>
  <c r="I342" i="3"/>
  <c r="H342" i="3"/>
  <c r="G342" i="3"/>
  <c r="I340" i="3"/>
  <c r="H340" i="3"/>
  <c r="G340" i="3"/>
  <c r="J359" i="3"/>
  <c r="J357" i="3"/>
  <c r="J352" i="3"/>
  <c r="J350" i="3"/>
  <c r="J345" i="3"/>
  <c r="J343" i="3"/>
  <c r="J341" i="3"/>
  <c r="G784" i="2"/>
  <c r="F784" i="2"/>
  <c r="F783" i="2" s="1"/>
  <c r="G782" i="2"/>
  <c r="G781" i="2" s="1"/>
  <c r="F782" i="2"/>
  <c r="F781" i="2" s="1"/>
  <c r="E784" i="2"/>
  <c r="E783" i="2" s="1"/>
  <c r="E782" i="2"/>
  <c r="E781" i="2" s="1"/>
  <c r="J793" i="3"/>
  <c r="J791" i="3"/>
  <c r="I790" i="3"/>
  <c r="H790" i="3"/>
  <c r="G790" i="3"/>
  <c r="I792" i="3"/>
  <c r="H792" i="3"/>
  <c r="G792" i="3"/>
  <c r="I726" i="3"/>
  <c r="H726" i="3"/>
  <c r="I708" i="3"/>
  <c r="H708" i="3"/>
  <c r="G708" i="3"/>
  <c r="I706" i="3"/>
  <c r="H706" i="3"/>
  <c r="G706" i="3"/>
  <c r="J709" i="3"/>
  <c r="J707" i="3"/>
  <c r="J705" i="3"/>
  <c r="I704" i="3"/>
  <c r="H704" i="3"/>
  <c r="G704" i="3"/>
  <c r="G443" i="2"/>
  <c r="G442" i="2" s="1"/>
  <c r="F443" i="2"/>
  <c r="F442" i="2" s="1"/>
  <c r="E443" i="2"/>
  <c r="E442" i="2" s="1"/>
  <c r="G445" i="2"/>
  <c r="G444" i="2" s="1"/>
  <c r="F445" i="2"/>
  <c r="F444" i="2" s="1"/>
  <c r="E445" i="2"/>
  <c r="E444" i="2" s="1"/>
  <c r="G447" i="2"/>
  <c r="F447" i="2"/>
  <c r="F446" i="2" s="1"/>
  <c r="E447" i="2"/>
  <c r="E446" i="2" s="1"/>
  <c r="G450" i="2"/>
  <c r="G449" i="2" s="1"/>
  <c r="F450" i="2"/>
  <c r="F449" i="2" s="1"/>
  <c r="E450" i="2"/>
  <c r="E449" i="2" s="1"/>
  <c r="G452" i="2"/>
  <c r="F452" i="2"/>
  <c r="F451" i="2" s="1"/>
  <c r="E452" i="2"/>
  <c r="E451" i="2" s="1"/>
  <c r="G454" i="2"/>
  <c r="F454" i="2"/>
  <c r="F453" i="2" s="1"/>
  <c r="E454" i="2"/>
  <c r="E453" i="2" s="1"/>
  <c r="G473" i="2"/>
  <c r="F473" i="2"/>
  <c r="E473" i="2"/>
  <c r="I640" i="3"/>
  <c r="H640" i="3"/>
  <c r="G640" i="3"/>
  <c r="J642" i="3"/>
  <c r="I622" i="3"/>
  <c r="H622" i="3"/>
  <c r="G622" i="3"/>
  <c r="I615" i="3"/>
  <c r="H615" i="3"/>
  <c r="G615" i="3"/>
  <c r="I618" i="3"/>
  <c r="H618" i="3"/>
  <c r="G618" i="3"/>
  <c r="I620" i="3"/>
  <c r="H620" i="3"/>
  <c r="J619" i="3"/>
  <c r="I613" i="3"/>
  <c r="H613" i="3"/>
  <c r="G613" i="3"/>
  <c r="I611" i="3"/>
  <c r="H611" i="3"/>
  <c r="G611" i="3"/>
  <c r="J623" i="3"/>
  <c r="J621" i="3"/>
  <c r="J616" i="3"/>
  <c r="J614" i="3"/>
  <c r="J612" i="3"/>
  <c r="J423" i="3" l="1"/>
  <c r="J354" i="3"/>
  <c r="G339" i="3"/>
  <c r="J349" i="3"/>
  <c r="G559" i="2"/>
  <c r="H562" i="2"/>
  <c r="H353" i="2"/>
  <c r="J347" i="3"/>
  <c r="H346" i="3"/>
  <c r="H353" i="3"/>
  <c r="H420" i="3"/>
  <c r="I353" i="3"/>
  <c r="J353" i="3" s="1"/>
  <c r="I420" i="3"/>
  <c r="I425" i="3"/>
  <c r="J425" i="3" s="1"/>
  <c r="J426" i="3"/>
  <c r="J344" i="3"/>
  <c r="J428" i="3"/>
  <c r="G425" i="3"/>
  <c r="G346" i="3"/>
  <c r="J421" i="3"/>
  <c r="J704" i="3"/>
  <c r="J340" i="3"/>
  <c r="J792" i="3"/>
  <c r="J351" i="3"/>
  <c r="H339" i="3"/>
  <c r="I339" i="3"/>
  <c r="F534" i="2"/>
  <c r="H556" i="2"/>
  <c r="H539" i="2"/>
  <c r="H557" i="2"/>
  <c r="E534" i="2"/>
  <c r="H535" i="2"/>
  <c r="H537" i="2"/>
  <c r="H536" i="2"/>
  <c r="G534" i="2"/>
  <c r="H538" i="2"/>
  <c r="H540" i="2"/>
  <c r="H560" i="2"/>
  <c r="G555" i="2"/>
  <c r="G554" i="2" s="1"/>
  <c r="F554" i="2"/>
  <c r="E554" i="2"/>
  <c r="H563" i="2"/>
  <c r="E559" i="2"/>
  <c r="H561" i="2"/>
  <c r="F559" i="2"/>
  <c r="H558" i="2"/>
  <c r="E780" i="2"/>
  <c r="H355" i="2"/>
  <c r="H369" i="2"/>
  <c r="J615" i="3"/>
  <c r="J790" i="3"/>
  <c r="F366" i="2"/>
  <c r="J613" i="3"/>
  <c r="J358" i="3"/>
  <c r="J356" i="3"/>
  <c r="G353" i="3"/>
  <c r="I346" i="3"/>
  <c r="J346" i="3" s="1"/>
  <c r="G420" i="3"/>
  <c r="J708" i="3"/>
  <c r="J622" i="3"/>
  <c r="H610" i="3"/>
  <c r="G789" i="3"/>
  <c r="G703" i="3"/>
  <c r="H789" i="3"/>
  <c r="G366" i="2"/>
  <c r="H365" i="2"/>
  <c r="H356" i="2"/>
  <c r="H357" i="2"/>
  <c r="E359" i="2"/>
  <c r="F359" i="2"/>
  <c r="H784" i="2"/>
  <c r="H363" i="2"/>
  <c r="H371" i="2"/>
  <c r="G352" i="2"/>
  <c r="G364" i="2"/>
  <c r="H364" i="2" s="1"/>
  <c r="H368" i="2"/>
  <c r="H370" i="2"/>
  <c r="H372" i="2"/>
  <c r="E366" i="2"/>
  <c r="E352" i="2"/>
  <c r="H354" i="2"/>
  <c r="H367" i="2"/>
  <c r="H358" i="2"/>
  <c r="H360" i="2"/>
  <c r="G362" i="2"/>
  <c r="H362" i="2" s="1"/>
  <c r="H361" i="2"/>
  <c r="F352" i="2"/>
  <c r="J342" i="3"/>
  <c r="I789" i="3"/>
  <c r="H617" i="3"/>
  <c r="H703" i="3"/>
  <c r="G783" i="2"/>
  <c r="H783" i="2" s="1"/>
  <c r="H782" i="2"/>
  <c r="F780" i="2"/>
  <c r="H781" i="2"/>
  <c r="H454" i="2"/>
  <c r="J620" i="3"/>
  <c r="G617" i="3"/>
  <c r="G610" i="3"/>
  <c r="I610" i="3"/>
  <c r="H449" i="2"/>
  <c r="H452" i="2"/>
  <c r="G451" i="2"/>
  <c r="G448" i="2" s="1"/>
  <c r="G453" i="2"/>
  <c r="H453" i="2" s="1"/>
  <c r="H443" i="2"/>
  <c r="J706" i="3"/>
  <c r="I703" i="3"/>
  <c r="I617" i="3"/>
  <c r="H450" i="2"/>
  <c r="H445" i="2"/>
  <c r="H444" i="2"/>
  <c r="H447" i="2"/>
  <c r="H442" i="2"/>
  <c r="E441" i="2"/>
  <c r="G446" i="2"/>
  <c r="H446" i="2" s="1"/>
  <c r="F448" i="2"/>
  <c r="E448" i="2"/>
  <c r="F441" i="2"/>
  <c r="G441" i="2"/>
  <c r="J618" i="3"/>
  <c r="J611" i="3"/>
  <c r="J420" i="3" l="1"/>
  <c r="J339" i="3"/>
  <c r="H559" i="2"/>
  <c r="H534" i="2"/>
  <c r="J789" i="3"/>
  <c r="H555" i="2"/>
  <c r="H554" i="2"/>
  <c r="H366" i="2"/>
  <c r="H352" i="2"/>
  <c r="J610" i="3"/>
  <c r="J617" i="3"/>
  <c r="J703" i="3"/>
  <c r="G359" i="2"/>
  <c r="H359" i="2" s="1"/>
  <c r="G780" i="2"/>
  <c r="H780" i="2" s="1"/>
  <c r="H451" i="2"/>
  <c r="H448" i="2"/>
  <c r="H441" i="2"/>
  <c r="I628" i="3" l="1"/>
  <c r="G331" i="2" l="1"/>
  <c r="G413" i="2"/>
  <c r="G811" i="2"/>
  <c r="G658" i="2"/>
  <c r="I658" i="3"/>
  <c r="I595" i="3"/>
  <c r="H595" i="3"/>
  <c r="G595" i="3"/>
  <c r="G428" i="2"/>
  <c r="F428" i="2"/>
  <c r="E428" i="2"/>
  <c r="J597" i="3"/>
  <c r="H428" i="2" l="1"/>
  <c r="F34" i="8"/>
  <c r="J860" i="3" l="1"/>
  <c r="J855" i="3"/>
  <c r="J847" i="3"/>
  <c r="J846" i="3"/>
  <c r="J840" i="3"/>
  <c r="J835" i="3"/>
  <c r="J833" i="3"/>
  <c r="J832" i="3"/>
  <c r="J826" i="3"/>
  <c r="J821" i="3"/>
  <c r="J819" i="3"/>
  <c r="J818" i="3"/>
  <c r="J812" i="3"/>
  <c r="J807" i="3"/>
  <c r="J805" i="3"/>
  <c r="J803" i="3"/>
  <c r="J801" i="3"/>
  <c r="J796" i="3"/>
  <c r="J788" i="3"/>
  <c r="J786" i="3"/>
  <c r="J780" i="3"/>
  <c r="J775" i="3"/>
  <c r="J763" i="3"/>
  <c r="J762" i="3"/>
  <c r="J759" i="3"/>
  <c r="J756" i="3"/>
  <c r="J754" i="3"/>
  <c r="J752" i="3"/>
  <c r="J750" i="3"/>
  <c r="J746" i="3"/>
  <c r="J739" i="3"/>
  <c r="J737" i="3"/>
  <c r="J735" i="3"/>
  <c r="J734" i="3"/>
  <c r="J733" i="3"/>
  <c r="J732" i="3"/>
  <c r="J730" i="3"/>
  <c r="J729" i="3"/>
  <c r="J728" i="3"/>
  <c r="J727" i="3"/>
  <c r="J724" i="3"/>
  <c r="J723" i="3"/>
  <c r="J722" i="3"/>
  <c r="J720" i="3"/>
  <c r="J712" i="3"/>
  <c r="J701" i="3"/>
  <c r="J700" i="3"/>
  <c r="J697" i="3"/>
  <c r="J692" i="3"/>
  <c r="J690" i="3"/>
  <c r="J689" i="3"/>
  <c r="J687" i="3"/>
  <c r="J686" i="3"/>
  <c r="J684" i="3"/>
  <c r="J683" i="3"/>
  <c r="J681" i="3"/>
  <c r="J680" i="3"/>
  <c r="J679" i="3"/>
  <c r="J677" i="3"/>
  <c r="J676" i="3"/>
  <c r="J669" i="3"/>
  <c r="J668" i="3"/>
  <c r="J667" i="3"/>
  <c r="J665" i="3"/>
  <c r="J664" i="3"/>
  <c r="J663" i="3"/>
  <c r="J661" i="3"/>
  <c r="J660" i="3"/>
  <c r="J659" i="3"/>
  <c r="J657" i="3"/>
  <c r="J656" i="3"/>
  <c r="J654" i="3"/>
  <c r="J653" i="3"/>
  <c r="J652" i="3"/>
  <c r="J651" i="3"/>
  <c r="J650" i="3"/>
  <c r="J648" i="3"/>
  <c r="J647" i="3"/>
  <c r="J646" i="3"/>
  <c r="J644" i="3"/>
  <c r="J643" i="3"/>
  <c r="J641" i="3"/>
  <c r="J630" i="3"/>
  <c r="J629" i="3"/>
  <c r="J627" i="3"/>
  <c r="J626" i="3"/>
  <c r="J609" i="3"/>
  <c r="J608" i="3"/>
  <c r="J607" i="3"/>
  <c r="J606" i="3"/>
  <c r="J605" i="3"/>
  <c r="J603" i="3"/>
  <c r="J602" i="3"/>
  <c r="J601" i="3"/>
  <c r="J599" i="3"/>
  <c r="J598" i="3"/>
  <c r="J596" i="3"/>
  <c r="J586" i="3"/>
  <c r="J583" i="3"/>
  <c r="J578" i="3"/>
  <c r="J575" i="3"/>
  <c r="J569" i="3"/>
  <c r="J566" i="3"/>
  <c r="J563" i="3"/>
  <c r="J562" i="3"/>
  <c r="J560" i="3"/>
  <c r="J559" i="3"/>
  <c r="J554" i="3"/>
  <c r="J552" i="3"/>
  <c r="J549" i="3"/>
  <c r="J538" i="3"/>
  <c r="J536" i="3"/>
  <c r="J535" i="3"/>
  <c r="J533" i="3"/>
  <c r="J532" i="3"/>
  <c r="J530" i="3"/>
  <c r="J529" i="3"/>
  <c r="J526" i="3"/>
  <c r="J524" i="3"/>
  <c r="J523" i="3"/>
  <c r="J521" i="3"/>
  <c r="J516" i="3"/>
  <c r="J511" i="3"/>
  <c r="J509" i="3"/>
  <c r="J506" i="3"/>
  <c r="J504" i="3"/>
  <c r="J502" i="3"/>
  <c r="J500" i="3"/>
  <c r="J498" i="3"/>
  <c r="J496" i="3"/>
  <c r="J493" i="3"/>
  <c r="J491" i="3"/>
  <c r="J484" i="3"/>
  <c r="J480" i="3"/>
  <c r="J478" i="3"/>
  <c r="J476" i="3"/>
  <c r="J475" i="3"/>
  <c r="J473" i="3"/>
  <c r="J471" i="3"/>
  <c r="J469" i="3"/>
  <c r="J467" i="3"/>
  <c r="J458" i="3"/>
  <c r="J456" i="3"/>
  <c r="J454" i="3"/>
  <c r="J452" i="3"/>
  <c r="J449" i="3"/>
  <c r="J447" i="3"/>
  <c r="J445" i="3"/>
  <c r="J443" i="3"/>
  <c r="J441" i="3"/>
  <c r="J440" i="3"/>
  <c r="J438" i="3"/>
  <c r="J433" i="3"/>
  <c r="J419" i="3"/>
  <c r="J418" i="3"/>
  <c r="J416" i="3"/>
  <c r="J414" i="3"/>
  <c r="J413" i="3"/>
  <c r="J407" i="3"/>
  <c r="J405" i="3"/>
  <c r="J400" i="3"/>
  <c r="J387" i="3"/>
  <c r="J377" i="3"/>
  <c r="J373" i="3"/>
  <c r="J372" i="3"/>
  <c r="J370" i="3"/>
  <c r="J369" i="3"/>
  <c r="J366" i="3"/>
  <c r="J363" i="3"/>
  <c r="J338" i="3"/>
  <c r="J336" i="3"/>
  <c r="J334" i="3"/>
  <c r="J331" i="3"/>
  <c r="J329" i="3"/>
  <c r="J327" i="3"/>
  <c r="J324" i="3"/>
  <c r="J322" i="3"/>
  <c r="J320" i="3"/>
  <c r="J318" i="3"/>
  <c r="J312" i="3"/>
  <c r="J309" i="3"/>
  <c r="J306" i="3"/>
  <c r="J301" i="3"/>
  <c r="J299" i="3"/>
  <c r="J297" i="3"/>
  <c r="J295" i="3"/>
  <c r="J293" i="3"/>
  <c r="J292" i="3"/>
  <c r="J290" i="3"/>
  <c r="J279" i="3"/>
  <c r="J277" i="3"/>
  <c r="J274" i="3"/>
  <c r="J271" i="3"/>
  <c r="J269" i="3"/>
  <c r="J266" i="3"/>
  <c r="J264" i="3"/>
  <c r="J260" i="3"/>
  <c r="J258" i="3"/>
  <c r="J255" i="3"/>
  <c r="J253" i="3"/>
  <c r="J247" i="3"/>
  <c r="J245" i="3"/>
  <c r="J243" i="3"/>
  <c r="J240" i="3"/>
  <c r="J237" i="3"/>
  <c r="J234" i="3"/>
  <c r="J229" i="3"/>
  <c r="J227" i="3"/>
  <c r="J224" i="3"/>
  <c r="J221" i="3"/>
  <c r="J219" i="3"/>
  <c r="J214" i="3"/>
  <c r="J212" i="3"/>
  <c r="J205" i="3"/>
  <c r="J202" i="3"/>
  <c r="J200" i="3"/>
  <c r="J193" i="3"/>
  <c r="J190" i="3"/>
  <c r="J188" i="3"/>
  <c r="J187" i="3"/>
  <c r="J179" i="3"/>
  <c r="J177" i="3"/>
  <c r="J175" i="3"/>
  <c r="J170" i="3"/>
  <c r="J168" i="3"/>
  <c r="J166" i="3"/>
  <c r="J164" i="3"/>
  <c r="J162" i="3"/>
  <c r="J160" i="3"/>
  <c r="J158" i="3"/>
  <c r="J155" i="3"/>
  <c r="J153" i="3"/>
  <c r="J151" i="3"/>
  <c r="J149" i="3"/>
  <c r="J143" i="3"/>
  <c r="J142" i="3"/>
  <c r="J141" i="3"/>
  <c r="J132" i="3"/>
  <c r="J130" i="3"/>
  <c r="J128" i="3"/>
  <c r="J126" i="3"/>
  <c r="J124" i="3"/>
  <c r="J121" i="3"/>
  <c r="J120" i="3"/>
  <c r="J118" i="3"/>
  <c r="J116" i="3"/>
  <c r="J108" i="3"/>
  <c r="J106" i="3"/>
  <c r="J105" i="3"/>
  <c r="J103" i="3"/>
  <c r="J102" i="3"/>
  <c r="J101" i="3"/>
  <c r="J99" i="3"/>
  <c r="J98" i="3"/>
  <c r="J96" i="3"/>
  <c r="J95" i="3"/>
  <c r="J90" i="3"/>
  <c r="J88" i="3"/>
  <c r="J85" i="3"/>
  <c r="J82" i="3"/>
  <c r="J79" i="3"/>
  <c r="J78" i="3"/>
  <c r="J76" i="3"/>
  <c r="J73" i="3"/>
  <c r="J71" i="3"/>
  <c r="J69" i="3"/>
  <c r="J67" i="3"/>
  <c r="J65" i="3"/>
  <c r="J63" i="3"/>
  <c r="J60" i="3"/>
  <c r="J55" i="3"/>
  <c r="J51" i="3"/>
  <c r="J41" i="3"/>
  <c r="J40" i="3"/>
  <c r="J39" i="3"/>
  <c r="J36" i="3"/>
  <c r="J35" i="3"/>
  <c r="H743" i="3"/>
  <c r="G314" i="2"/>
  <c r="G313" i="2" s="1"/>
  <c r="F314" i="2"/>
  <c r="F313" i="2" s="1"/>
  <c r="E314" i="2"/>
  <c r="E313" i="2" s="1"/>
  <c r="I300" i="3"/>
  <c r="H300" i="3"/>
  <c r="G300" i="3"/>
  <c r="J300" i="3" l="1"/>
  <c r="H314" i="2"/>
  <c r="H313" i="2"/>
  <c r="F351" i="2"/>
  <c r="F350" i="2" s="1"/>
  <c r="G351" i="2"/>
  <c r="E351" i="2"/>
  <c r="E350" i="2" s="1"/>
  <c r="F344" i="2"/>
  <c r="F343" i="2" s="1"/>
  <c r="G344" i="2"/>
  <c r="E344" i="2"/>
  <c r="E343" i="2" s="1"/>
  <c r="H337" i="3"/>
  <c r="I337" i="3"/>
  <c r="G337" i="3"/>
  <c r="H330" i="3"/>
  <c r="I330" i="3"/>
  <c r="G330" i="3"/>
  <c r="J337" i="3" l="1"/>
  <c r="J330" i="3"/>
  <c r="G350" i="2"/>
  <c r="H350" i="2" s="1"/>
  <c r="H351" i="2"/>
  <c r="G343" i="2"/>
  <c r="H343" i="2" s="1"/>
  <c r="H344" i="2"/>
  <c r="F325" i="2"/>
  <c r="F324" i="2" s="1"/>
  <c r="F323" i="2" s="1"/>
  <c r="G325" i="2"/>
  <c r="E325" i="2"/>
  <c r="E324" i="2" s="1"/>
  <c r="E323" i="2" s="1"/>
  <c r="H311" i="3"/>
  <c r="I311" i="3"/>
  <c r="G311" i="3"/>
  <c r="G614" i="2"/>
  <c r="F614" i="2"/>
  <c r="E614" i="2"/>
  <c r="F613" i="2"/>
  <c r="G613" i="2"/>
  <c r="E613" i="2"/>
  <c r="F611" i="2"/>
  <c r="G611" i="2"/>
  <c r="E611" i="2"/>
  <c r="H731" i="3"/>
  <c r="I731" i="3"/>
  <c r="G731" i="3"/>
  <c r="F609" i="2"/>
  <c r="G609" i="2"/>
  <c r="E609" i="2"/>
  <c r="F608" i="2"/>
  <c r="G608" i="2"/>
  <c r="E608" i="2"/>
  <c r="F606" i="2"/>
  <c r="G606" i="2"/>
  <c r="E606" i="2"/>
  <c r="G726" i="3"/>
  <c r="F306" i="2"/>
  <c r="F305" i="2" s="1"/>
  <c r="G306" i="2"/>
  <c r="E306" i="2"/>
  <c r="E305" i="2" s="1"/>
  <c r="H613" i="2" l="1"/>
  <c r="H608" i="2"/>
  <c r="H614" i="2"/>
  <c r="J311" i="3"/>
  <c r="J731" i="3"/>
  <c r="G305" i="2"/>
  <c r="H305" i="2" s="1"/>
  <c r="H306" i="2"/>
  <c r="H606" i="2"/>
  <c r="H609" i="2"/>
  <c r="H611" i="2"/>
  <c r="G324" i="2"/>
  <c r="G323" i="2" s="1"/>
  <c r="H323" i="2" s="1"/>
  <c r="H325" i="2"/>
  <c r="H289" i="3"/>
  <c r="I289" i="3"/>
  <c r="G289" i="3"/>
  <c r="H324" i="2" l="1"/>
  <c r="J289" i="3"/>
  <c r="F292" i="2"/>
  <c r="F291" i="2" s="1"/>
  <c r="F290" i="2" s="1"/>
  <c r="G292" i="2"/>
  <c r="E292" i="2"/>
  <c r="E291" i="2" s="1"/>
  <c r="E290" i="2" s="1"/>
  <c r="H273" i="3"/>
  <c r="H272" i="3" s="1"/>
  <c r="I273" i="3"/>
  <c r="G273" i="3"/>
  <c r="I272" i="3" l="1"/>
  <c r="J273" i="3"/>
  <c r="G291" i="2"/>
  <c r="H292" i="2"/>
  <c r="G272" i="3"/>
  <c r="F349" i="2"/>
  <c r="F348" i="2" s="1"/>
  <c r="G349" i="2"/>
  <c r="E349" i="2"/>
  <c r="E348" i="2" s="1"/>
  <c r="F347" i="2"/>
  <c r="F346" i="2" s="1"/>
  <c r="G347" i="2"/>
  <c r="E347" i="2"/>
  <c r="E346" i="2" s="1"/>
  <c r="F342" i="2"/>
  <c r="F341" i="2" s="1"/>
  <c r="G342" i="2"/>
  <c r="E342" i="2"/>
  <c r="E341" i="2" s="1"/>
  <c r="F340" i="2"/>
  <c r="F339" i="2" s="1"/>
  <c r="G340" i="2"/>
  <c r="E340" i="2"/>
  <c r="E339" i="2" s="1"/>
  <c r="H335" i="3"/>
  <c r="I335" i="3"/>
  <c r="J335" i="3" s="1"/>
  <c r="G335" i="3"/>
  <c r="H333" i="3"/>
  <c r="I333" i="3"/>
  <c r="G333" i="3"/>
  <c r="H328" i="3"/>
  <c r="I328" i="3"/>
  <c r="G328" i="3"/>
  <c r="H326" i="3"/>
  <c r="I326" i="3"/>
  <c r="G326" i="3"/>
  <c r="J328" i="3" l="1"/>
  <c r="J272" i="3"/>
  <c r="J326" i="3"/>
  <c r="I332" i="3"/>
  <c r="J333" i="3"/>
  <c r="G341" i="2"/>
  <c r="H341" i="2" s="1"/>
  <c r="H342" i="2"/>
  <c r="G348" i="2"/>
  <c r="H348" i="2" s="1"/>
  <c r="H349" i="2"/>
  <c r="G339" i="2"/>
  <c r="H339" i="2" s="1"/>
  <c r="H340" i="2"/>
  <c r="G346" i="2"/>
  <c r="H346" i="2" s="1"/>
  <c r="H347" i="2"/>
  <c r="G290" i="2"/>
  <c r="H290" i="2" s="1"/>
  <c r="H291" i="2"/>
  <c r="G325" i="3"/>
  <c r="I325" i="3"/>
  <c r="G332" i="3"/>
  <c r="H332" i="3"/>
  <c r="E345" i="2"/>
  <c r="F345" i="2"/>
  <c r="E338" i="2"/>
  <c r="F338" i="2"/>
  <c r="J325" i="3" l="1"/>
  <c r="G338" i="2"/>
  <c r="G345" i="2"/>
  <c r="H345" i="2" s="1"/>
  <c r="J332" i="3"/>
  <c r="H338" i="2"/>
  <c r="G748" i="2"/>
  <c r="F748" i="2"/>
  <c r="F747" i="2" s="1"/>
  <c r="E748" i="2"/>
  <c r="E747" i="2" s="1"/>
  <c r="H553" i="3"/>
  <c r="I553" i="3"/>
  <c r="G553" i="3"/>
  <c r="G601" i="2"/>
  <c r="F601" i="2"/>
  <c r="E601" i="2"/>
  <c r="G602" i="2"/>
  <c r="F602" i="2"/>
  <c r="E602" i="2"/>
  <c r="G603" i="2"/>
  <c r="F603" i="2"/>
  <c r="E603" i="2"/>
  <c r="H721" i="3"/>
  <c r="I721" i="3"/>
  <c r="G721" i="3"/>
  <c r="J721" i="3" l="1"/>
  <c r="J553" i="3"/>
  <c r="H602" i="2"/>
  <c r="H603" i="2"/>
  <c r="H601" i="2"/>
  <c r="G747" i="2"/>
  <c r="H747" i="2" s="1"/>
  <c r="H748" i="2"/>
  <c r="G600" i="2"/>
  <c r="E600" i="2"/>
  <c r="F600" i="2"/>
  <c r="H600" i="2" l="1"/>
  <c r="G665" i="2"/>
  <c r="F665" i="2"/>
  <c r="F664" i="2" s="1"/>
  <c r="E665" i="2"/>
  <c r="E664" i="2" s="1"/>
  <c r="G667" i="2"/>
  <c r="F667" i="2"/>
  <c r="F666" i="2" s="1"/>
  <c r="E667" i="2"/>
  <c r="H477" i="3"/>
  <c r="I477" i="3"/>
  <c r="G477" i="3"/>
  <c r="H479" i="3"/>
  <c r="I479" i="3"/>
  <c r="G479" i="3"/>
  <c r="J477" i="3" l="1"/>
  <c r="J479" i="3"/>
  <c r="G664" i="2"/>
  <c r="H664" i="2" s="1"/>
  <c r="H665" i="2"/>
  <c r="G666" i="2"/>
  <c r="H666" i="2" s="1"/>
  <c r="H667" i="2"/>
  <c r="E616" i="2"/>
  <c r="E617" i="2"/>
  <c r="E618" i="2"/>
  <c r="E619" i="2"/>
  <c r="G743" i="3"/>
  <c r="G599" i="2"/>
  <c r="F599" i="2"/>
  <c r="F598" i="2" s="1"/>
  <c r="F597" i="2" s="1"/>
  <c r="E599" i="2"/>
  <c r="E598" i="2" s="1"/>
  <c r="E597" i="2" s="1"/>
  <c r="H719" i="3"/>
  <c r="H718" i="3" s="1"/>
  <c r="I719" i="3"/>
  <c r="G719" i="3"/>
  <c r="I718" i="3" l="1"/>
  <c r="J718" i="3" s="1"/>
  <c r="J719" i="3"/>
  <c r="G598" i="2"/>
  <c r="H599" i="2"/>
  <c r="G718" i="3"/>
  <c r="E615" i="2"/>
  <c r="G597" i="2" l="1"/>
  <c r="H597" i="2" s="1"/>
  <c r="H598" i="2"/>
  <c r="G89" i="2"/>
  <c r="F89" i="2"/>
  <c r="F88" i="2" s="1"/>
  <c r="E89" i="2"/>
  <c r="E88" i="2" s="1"/>
  <c r="H72" i="3"/>
  <c r="I72" i="3"/>
  <c r="G72" i="3"/>
  <c r="J72" i="3" l="1"/>
  <c r="G88" i="2"/>
  <c r="H88" i="2" s="1"/>
  <c r="H89" i="2"/>
  <c r="H296" i="3"/>
  <c r="I296" i="3"/>
  <c r="J296" i="3" l="1"/>
  <c r="E205" i="2"/>
  <c r="E208" i="2"/>
  <c r="H291" i="3"/>
  <c r="I291" i="3"/>
  <c r="G291" i="3"/>
  <c r="J291" i="3" l="1"/>
  <c r="F379" i="2"/>
  <c r="F378" i="2" s="1"/>
  <c r="F377" i="2" s="1"/>
  <c r="G379" i="2"/>
  <c r="E379" i="2"/>
  <c r="E378" i="2" s="1"/>
  <c r="E377" i="2" s="1"/>
  <c r="H365" i="3"/>
  <c r="H364" i="3" s="1"/>
  <c r="I365" i="3"/>
  <c r="G365" i="3"/>
  <c r="I364" i="3" l="1"/>
  <c r="J364" i="3" s="1"/>
  <c r="J365" i="3"/>
  <c r="G378" i="2"/>
  <c r="H379" i="2"/>
  <c r="G364" i="3"/>
  <c r="J726" i="3"/>
  <c r="G377" i="2" l="1"/>
  <c r="H377" i="2" s="1"/>
  <c r="H378" i="2"/>
  <c r="G330" i="2"/>
  <c r="F310" i="2"/>
  <c r="F309" i="2" s="1"/>
  <c r="G310" i="2"/>
  <c r="E310" i="2"/>
  <c r="E309" i="2" s="1"/>
  <c r="F273" i="2"/>
  <c r="F272" i="2" s="1"/>
  <c r="G273" i="2"/>
  <c r="E273" i="2"/>
  <c r="E272" i="2" s="1"/>
  <c r="F265" i="2"/>
  <c r="F264" i="2" s="1"/>
  <c r="G265" i="2"/>
  <c r="E265" i="2"/>
  <c r="E264" i="2" s="1"/>
  <c r="G272" i="2" l="1"/>
  <c r="H272" i="2" s="1"/>
  <c r="H273" i="2"/>
  <c r="G264" i="2"/>
  <c r="H264" i="2" s="1"/>
  <c r="H265" i="2"/>
  <c r="G309" i="2"/>
  <c r="H309" i="2" s="1"/>
  <c r="H310" i="2"/>
  <c r="H466" i="3"/>
  <c r="I466" i="3"/>
  <c r="H455" i="3"/>
  <c r="I455" i="3"/>
  <c r="J455" i="3" s="1"/>
  <c r="G455" i="3"/>
  <c r="F589" i="2"/>
  <c r="F588" i="2" s="1"/>
  <c r="G589" i="2"/>
  <c r="E589" i="2"/>
  <c r="E588" i="2" s="1"/>
  <c r="H439" i="3"/>
  <c r="I439" i="3"/>
  <c r="G439" i="3"/>
  <c r="H317" i="3"/>
  <c r="I317" i="3"/>
  <c r="G317" i="3"/>
  <c r="J466" i="3" l="1"/>
  <c r="J439" i="3"/>
  <c r="J317" i="3"/>
  <c r="G588" i="2"/>
  <c r="H588" i="2" s="1"/>
  <c r="H589" i="2"/>
  <c r="G296" i="3"/>
  <c r="H294" i="3"/>
  <c r="I294" i="3"/>
  <c r="G294" i="3"/>
  <c r="J294" i="3" l="1"/>
  <c r="H254" i="3"/>
  <c r="I254" i="3"/>
  <c r="J254" i="3" s="1"/>
  <c r="G254" i="3"/>
  <c r="H246" i="3"/>
  <c r="I246" i="3"/>
  <c r="J246" i="3" s="1"/>
  <c r="G246" i="3"/>
  <c r="F230" i="2"/>
  <c r="F229" i="2" s="1"/>
  <c r="G230" i="2"/>
  <c r="E230" i="2"/>
  <c r="E229" i="2" s="1"/>
  <c r="H211" i="3"/>
  <c r="I211" i="3"/>
  <c r="G211" i="3"/>
  <c r="H199" i="3"/>
  <c r="I199" i="3"/>
  <c r="G199" i="3"/>
  <c r="F218" i="2"/>
  <c r="F217" i="2" s="1"/>
  <c r="G218" i="2"/>
  <c r="E218" i="2"/>
  <c r="E217" i="2" s="1"/>
  <c r="H131" i="3"/>
  <c r="I131" i="3"/>
  <c r="J131" i="3" s="1"/>
  <c r="G131" i="3"/>
  <c r="F148" i="2"/>
  <c r="F147" i="2" s="1"/>
  <c r="G148" i="2"/>
  <c r="E148" i="2"/>
  <c r="E147" i="2" s="1"/>
  <c r="H129" i="3"/>
  <c r="I129" i="3"/>
  <c r="J129" i="3" s="1"/>
  <c r="G129" i="3"/>
  <c r="J199" i="3" l="1"/>
  <c r="J211" i="3"/>
  <c r="G229" i="2"/>
  <c r="H229" i="2" s="1"/>
  <c r="H230" i="2"/>
  <c r="G147" i="2"/>
  <c r="H147" i="2" s="1"/>
  <c r="H148" i="2"/>
  <c r="G217" i="2"/>
  <c r="H217" i="2" s="1"/>
  <c r="H218" i="2"/>
  <c r="F458" i="2"/>
  <c r="G458" i="2"/>
  <c r="F457" i="2"/>
  <c r="G457" i="2"/>
  <c r="F507" i="2"/>
  <c r="G507" i="2"/>
  <c r="F508" i="2"/>
  <c r="G508" i="2"/>
  <c r="H508" i="2" l="1"/>
  <c r="H507" i="2"/>
  <c r="H457" i="2"/>
  <c r="H458" i="2"/>
  <c r="F456" i="2"/>
  <c r="G456" i="2"/>
  <c r="H625" i="3"/>
  <c r="I625" i="3"/>
  <c r="J625" i="3" l="1"/>
  <c r="H456" i="2"/>
  <c r="G506" i="2"/>
  <c r="E508" i="2"/>
  <c r="F98" i="2"/>
  <c r="F97" i="2" s="1"/>
  <c r="F96" i="2" s="1"/>
  <c r="G98" i="2"/>
  <c r="E98" i="2"/>
  <c r="E97" i="2" s="1"/>
  <c r="E96" i="2" s="1"/>
  <c r="G97" i="2" l="1"/>
  <c r="H98" i="2"/>
  <c r="F533" i="2"/>
  <c r="G533" i="2"/>
  <c r="E533" i="2"/>
  <c r="H698" i="3"/>
  <c r="I698" i="3"/>
  <c r="G698" i="3"/>
  <c r="J698" i="3" l="1"/>
  <c r="G96" i="2"/>
  <c r="H96" i="2" s="1"/>
  <c r="H97" i="2"/>
  <c r="F779" i="2"/>
  <c r="G779" i="2"/>
  <c r="E779" i="2"/>
  <c r="H779" i="2" l="1"/>
  <c r="F811" i="2"/>
  <c r="G810" i="2"/>
  <c r="E811" i="2"/>
  <c r="E810" i="2" s="1"/>
  <c r="F814" i="2"/>
  <c r="F813" i="2" s="1"/>
  <c r="F812" i="2" s="1"/>
  <c r="G814" i="2"/>
  <c r="E814" i="2"/>
  <c r="E813" i="2" s="1"/>
  <c r="E812" i="2" s="1"/>
  <c r="H585" i="3"/>
  <c r="H584" i="3" s="1"/>
  <c r="I585" i="3"/>
  <c r="I584" i="3" s="1"/>
  <c r="G585" i="3"/>
  <c r="G584" i="3" s="1"/>
  <c r="H582" i="3"/>
  <c r="H581" i="3" s="1"/>
  <c r="I582" i="3"/>
  <c r="G582" i="3"/>
  <c r="G581" i="3" l="1"/>
  <c r="J585" i="3"/>
  <c r="I581" i="3"/>
  <c r="J582" i="3"/>
  <c r="G813" i="2"/>
  <c r="G812" i="2" s="1"/>
  <c r="H814" i="2"/>
  <c r="F810" i="2"/>
  <c r="H810" i="2" s="1"/>
  <c r="H811" i="2"/>
  <c r="F787" i="2"/>
  <c r="F786" i="2" s="1"/>
  <c r="F785" i="2" s="1"/>
  <c r="G787" i="2"/>
  <c r="E787" i="2"/>
  <c r="E786" i="2" s="1"/>
  <c r="E785" i="2" s="1"/>
  <c r="H795" i="3"/>
  <c r="H794" i="3" s="1"/>
  <c r="G795" i="3"/>
  <c r="F806" i="2"/>
  <c r="G806" i="2"/>
  <c r="E806" i="2"/>
  <c r="F799" i="2"/>
  <c r="F798" i="2" s="1"/>
  <c r="G799" i="2"/>
  <c r="F801" i="2"/>
  <c r="F800" i="2" s="1"/>
  <c r="G801" i="2"/>
  <c r="E801" i="2"/>
  <c r="E799" i="2"/>
  <c r="F795" i="2"/>
  <c r="F794" i="2" s="1"/>
  <c r="G795" i="2"/>
  <c r="E795" i="2"/>
  <c r="E794" i="2" s="1"/>
  <c r="F797" i="2"/>
  <c r="F796" i="2" s="1"/>
  <c r="G797" i="2"/>
  <c r="E797" i="2"/>
  <c r="E796" i="2" s="1"/>
  <c r="H800" i="3"/>
  <c r="I800" i="3"/>
  <c r="J800" i="3" s="1"/>
  <c r="G800" i="3"/>
  <c r="H802" i="3"/>
  <c r="I802" i="3"/>
  <c r="J802" i="3" s="1"/>
  <c r="G802" i="3"/>
  <c r="F777" i="2"/>
  <c r="G777" i="2"/>
  <c r="E777" i="2"/>
  <c r="F641" i="2"/>
  <c r="G641" i="2"/>
  <c r="E641" i="2"/>
  <c r="G642" i="2"/>
  <c r="F642" i="2"/>
  <c r="E642" i="2"/>
  <c r="J738" i="3" l="1"/>
  <c r="H641" i="2"/>
  <c r="J581" i="3"/>
  <c r="G794" i="3"/>
  <c r="H642" i="2"/>
  <c r="I794" i="3"/>
  <c r="J794" i="3" s="1"/>
  <c r="J795" i="3"/>
  <c r="H777" i="2"/>
  <c r="G794" i="2"/>
  <c r="H794" i="2" s="1"/>
  <c r="H795" i="2"/>
  <c r="G800" i="2"/>
  <c r="H800" i="2" s="1"/>
  <c r="H801" i="2"/>
  <c r="G798" i="2"/>
  <c r="H798" i="2" s="1"/>
  <c r="H799" i="2"/>
  <c r="H812" i="2"/>
  <c r="H813" i="2"/>
  <c r="G796" i="2"/>
  <c r="H796" i="2" s="1"/>
  <c r="H797" i="2"/>
  <c r="H806" i="2"/>
  <c r="G786" i="2"/>
  <c r="H787" i="2"/>
  <c r="F793" i="2"/>
  <c r="F640" i="2"/>
  <c r="F639" i="2" s="1"/>
  <c r="E640" i="2"/>
  <c r="E639" i="2" s="1"/>
  <c r="G640" i="2"/>
  <c r="G639" i="2" s="1"/>
  <c r="H711" i="3"/>
  <c r="I711" i="3"/>
  <c r="J711" i="3" s="1"/>
  <c r="G711" i="3"/>
  <c r="H696" i="3"/>
  <c r="H695" i="3" s="1"/>
  <c r="I696" i="3"/>
  <c r="G696" i="3"/>
  <c r="F515" i="2"/>
  <c r="G515" i="2"/>
  <c r="E515" i="2"/>
  <c r="F514" i="2"/>
  <c r="G514" i="2"/>
  <c r="E514" i="2"/>
  <c r="H682" i="3"/>
  <c r="I682" i="3"/>
  <c r="J682" i="3" s="1"/>
  <c r="G682" i="3"/>
  <c r="H678" i="3"/>
  <c r="J678" i="3" s="1"/>
  <c r="H675" i="3"/>
  <c r="I675" i="3"/>
  <c r="G675" i="3"/>
  <c r="G432" i="3"/>
  <c r="J675" i="3" l="1"/>
  <c r="H514" i="2"/>
  <c r="J696" i="3"/>
  <c r="I695" i="3"/>
  <c r="G695" i="3"/>
  <c r="H515" i="2"/>
  <c r="H639" i="2"/>
  <c r="H640" i="2"/>
  <c r="G793" i="2"/>
  <c r="H793" i="2" s="1"/>
  <c r="G785" i="2"/>
  <c r="H785" i="2" s="1"/>
  <c r="H786" i="2"/>
  <c r="E513" i="2"/>
  <c r="F513" i="2"/>
  <c r="G513" i="2"/>
  <c r="F287" i="2"/>
  <c r="F286" i="2" s="1"/>
  <c r="G287" i="2"/>
  <c r="E287" i="2"/>
  <c r="E286" i="2" s="1"/>
  <c r="F289" i="2"/>
  <c r="F288" i="2" s="1"/>
  <c r="G289" i="2"/>
  <c r="E289" i="2"/>
  <c r="E288" i="2" s="1"/>
  <c r="H270" i="3"/>
  <c r="I270" i="3"/>
  <c r="G270" i="3"/>
  <c r="F208" i="2"/>
  <c r="F207" i="2" s="1"/>
  <c r="G208" i="2"/>
  <c r="E207" i="2"/>
  <c r="H186" i="3"/>
  <c r="I186" i="3"/>
  <c r="G186" i="3"/>
  <c r="H189" i="3"/>
  <c r="I189" i="3"/>
  <c r="J189" i="3" s="1"/>
  <c r="G189" i="3"/>
  <c r="F146" i="2"/>
  <c r="G146" i="2"/>
  <c r="E146" i="2"/>
  <c r="F144" i="2"/>
  <c r="G144" i="2"/>
  <c r="E144" i="2"/>
  <c r="F142" i="2"/>
  <c r="G142" i="2"/>
  <c r="E142" i="2"/>
  <c r="F138" i="2"/>
  <c r="G138" i="2"/>
  <c r="E138" i="2"/>
  <c r="J270" i="3" l="1"/>
  <c r="H142" i="2"/>
  <c r="J186" i="3"/>
  <c r="H513" i="2"/>
  <c r="H146" i="2"/>
  <c r="G286" i="2"/>
  <c r="H286" i="2" s="1"/>
  <c r="H287" i="2"/>
  <c r="H138" i="2"/>
  <c r="H144" i="2"/>
  <c r="G207" i="2"/>
  <c r="H207" i="2" s="1"/>
  <c r="H208" i="2"/>
  <c r="G288" i="2"/>
  <c r="H288" i="2" s="1"/>
  <c r="H289" i="2"/>
  <c r="I185" i="3"/>
  <c r="G185" i="3"/>
  <c r="H185" i="3"/>
  <c r="F285" i="2"/>
  <c r="E285" i="2"/>
  <c r="F116" i="2"/>
  <c r="G116" i="2"/>
  <c r="E116" i="2"/>
  <c r="F117" i="2"/>
  <c r="G117" i="2"/>
  <c r="E117" i="2"/>
  <c r="F119" i="2"/>
  <c r="G119" i="2"/>
  <c r="E119" i="2"/>
  <c r="F120" i="2"/>
  <c r="G120" i="2"/>
  <c r="E120" i="2"/>
  <c r="F121" i="2"/>
  <c r="G121" i="2"/>
  <c r="E121" i="2"/>
  <c r="F123" i="2"/>
  <c r="G123" i="2"/>
  <c r="E123" i="2"/>
  <c r="F124" i="2"/>
  <c r="G124" i="2"/>
  <c r="E124" i="2"/>
  <c r="J185" i="3" l="1"/>
  <c r="H123" i="2"/>
  <c r="H120" i="2"/>
  <c r="H117" i="2"/>
  <c r="H124" i="2"/>
  <c r="H121" i="2"/>
  <c r="H119" i="2"/>
  <c r="H116" i="2"/>
  <c r="G285" i="2"/>
  <c r="H285" i="2" s="1"/>
  <c r="G122" i="2"/>
  <c r="E122" i="2"/>
  <c r="F122" i="2"/>
  <c r="E115" i="2"/>
  <c r="F115" i="2"/>
  <c r="G115" i="2"/>
  <c r="G118" i="2"/>
  <c r="E118" i="2"/>
  <c r="F118" i="2"/>
  <c r="F87" i="2"/>
  <c r="G87" i="2"/>
  <c r="E87" i="2"/>
  <c r="H115" i="2" l="1"/>
  <c r="H87" i="2"/>
  <c r="H118" i="2"/>
  <c r="H122" i="2"/>
  <c r="F61" i="2"/>
  <c r="G61" i="2"/>
  <c r="F60" i="2"/>
  <c r="G60" i="2"/>
  <c r="G834" i="3"/>
  <c r="E40" i="2"/>
  <c r="F40" i="2"/>
  <c r="G40" i="2"/>
  <c r="G41" i="2"/>
  <c r="F41" i="2"/>
  <c r="E41" i="2"/>
  <c r="H40" i="2" l="1"/>
  <c r="J834" i="3"/>
  <c r="H60" i="2"/>
  <c r="H61" i="2"/>
  <c r="H41" i="2"/>
  <c r="H81" i="3"/>
  <c r="H80" i="3" s="1"/>
  <c r="I81" i="3"/>
  <c r="G81" i="3"/>
  <c r="H97" i="3"/>
  <c r="I97" i="3"/>
  <c r="G97" i="3"/>
  <c r="H123" i="3"/>
  <c r="I123" i="3"/>
  <c r="G123" i="3"/>
  <c r="H119" i="3"/>
  <c r="I119" i="3"/>
  <c r="J119" i="3" s="1"/>
  <c r="G119" i="3"/>
  <c r="F197" i="2"/>
  <c r="F196" i="2" s="1"/>
  <c r="G197" i="2"/>
  <c r="E197" i="2"/>
  <c r="E196" i="2" s="1"/>
  <c r="G178" i="3"/>
  <c r="I178" i="3"/>
  <c r="H178" i="3"/>
  <c r="F211" i="2"/>
  <c r="G211" i="2"/>
  <c r="F223" i="2"/>
  <c r="G223" i="2"/>
  <c r="I220" i="3"/>
  <c r="I239" i="3"/>
  <c r="H368" i="3"/>
  <c r="I368" i="3"/>
  <c r="G368" i="3"/>
  <c r="H371" i="3"/>
  <c r="G371" i="3"/>
  <c r="G400" i="2"/>
  <c r="F400" i="2"/>
  <c r="F399" i="2" s="1"/>
  <c r="F391" i="2" s="1"/>
  <c r="E400" i="2"/>
  <c r="E399" i="2" s="1"/>
  <c r="E391" i="2" s="1"/>
  <c r="H386" i="3"/>
  <c r="H378" i="3" s="1"/>
  <c r="I386" i="3"/>
  <c r="I378" i="3" s="1"/>
  <c r="G386" i="3"/>
  <c r="G378" i="3" s="1"/>
  <c r="G474" i="3"/>
  <c r="E79" i="2"/>
  <c r="E78" i="2" s="1"/>
  <c r="F79" i="2"/>
  <c r="F78" i="2" s="1"/>
  <c r="G79" i="2"/>
  <c r="H197" i="2" l="1"/>
  <c r="J97" i="3"/>
  <c r="J371" i="3"/>
  <c r="J368" i="3"/>
  <c r="H211" i="2"/>
  <c r="J123" i="3"/>
  <c r="J178" i="3"/>
  <c r="G80" i="3"/>
  <c r="H223" i="2"/>
  <c r="J378" i="3"/>
  <c r="J386" i="3"/>
  <c r="I80" i="3"/>
  <c r="J80" i="3" s="1"/>
  <c r="J81" i="3"/>
  <c r="G196" i="2"/>
  <c r="H196" i="2" s="1"/>
  <c r="G78" i="2"/>
  <c r="H78" i="2" s="1"/>
  <c r="H79" i="2"/>
  <c r="G399" i="2"/>
  <c r="G391" i="2" s="1"/>
  <c r="H400" i="2"/>
  <c r="H649" i="3"/>
  <c r="G649" i="3"/>
  <c r="H761" i="3"/>
  <c r="H760" i="3" s="1"/>
  <c r="I761" i="3"/>
  <c r="I760" i="3" s="1"/>
  <c r="H391" i="2" l="1"/>
  <c r="H399" i="2"/>
  <c r="J760" i="3"/>
  <c r="J761" i="3"/>
  <c r="H268" i="3"/>
  <c r="H267" i="3" s="1"/>
  <c r="I268" i="3"/>
  <c r="G268" i="3"/>
  <c r="G76" i="2"/>
  <c r="F76" i="2"/>
  <c r="F75" i="2" s="1"/>
  <c r="F74" i="2" s="1"/>
  <c r="F73" i="2" s="1"/>
  <c r="E76" i="2"/>
  <c r="E75" i="2" s="1"/>
  <c r="E74" i="2" s="1"/>
  <c r="E73" i="2" s="1"/>
  <c r="H59" i="3"/>
  <c r="H58" i="3" s="1"/>
  <c r="I59" i="3"/>
  <c r="G59" i="3"/>
  <c r="H57" i="3" l="1"/>
  <c r="G58" i="3"/>
  <c r="I267" i="3"/>
  <c r="J268" i="3"/>
  <c r="I58" i="3"/>
  <c r="J59" i="3"/>
  <c r="G75" i="2"/>
  <c r="H76" i="2"/>
  <c r="G267" i="3"/>
  <c r="G44" i="2"/>
  <c r="F44" i="2"/>
  <c r="E44" i="2"/>
  <c r="G45" i="2"/>
  <c r="F45" i="2"/>
  <c r="E45" i="2"/>
  <c r="G46" i="2"/>
  <c r="F46" i="2"/>
  <c r="E46" i="2"/>
  <c r="E71" i="2"/>
  <c r="E60" i="2"/>
  <c r="E61" i="2"/>
  <c r="G111" i="2"/>
  <c r="F111" i="2"/>
  <c r="E111" i="2"/>
  <c r="H46" i="2" l="1"/>
  <c r="J267" i="3"/>
  <c r="G57" i="3"/>
  <c r="H111" i="2"/>
  <c r="H44" i="2"/>
  <c r="I57" i="3"/>
  <c r="J57" i="3" s="1"/>
  <c r="J58" i="3"/>
  <c r="G74" i="2"/>
  <c r="H75" i="2"/>
  <c r="H45" i="2"/>
  <c r="E43" i="2"/>
  <c r="E42" i="2" s="1"/>
  <c r="G43" i="2"/>
  <c r="G42" i="2" s="1"/>
  <c r="F43" i="2"/>
  <c r="F42" i="2" s="1"/>
  <c r="E457" i="2"/>
  <c r="G625" i="3"/>
  <c r="H42" i="2" l="1"/>
  <c r="H43" i="2"/>
  <c r="G73" i="2"/>
  <c r="H74" i="2"/>
  <c r="G776" i="2"/>
  <c r="F776" i="2"/>
  <c r="E776" i="2"/>
  <c r="G778" i="2"/>
  <c r="F778" i="2"/>
  <c r="E778" i="2"/>
  <c r="H787" i="3"/>
  <c r="I787" i="3"/>
  <c r="J787" i="3" s="1"/>
  <c r="G787" i="3"/>
  <c r="H785" i="3"/>
  <c r="I785" i="3"/>
  <c r="G785" i="3"/>
  <c r="H73" i="2" l="1"/>
  <c r="G784" i="3"/>
  <c r="J785" i="3"/>
  <c r="I784" i="3"/>
  <c r="H784" i="3"/>
  <c r="H783" i="3" s="1"/>
  <c r="E775" i="2"/>
  <c r="E774" i="2" s="1"/>
  <c r="F775" i="2"/>
  <c r="F774" i="2" s="1"/>
  <c r="G775" i="2"/>
  <c r="H776" i="2"/>
  <c r="H778" i="2"/>
  <c r="G774" i="2" l="1"/>
  <c r="H774" i="2" s="1"/>
  <c r="H775" i="2"/>
  <c r="G783" i="3"/>
  <c r="I783" i="3"/>
  <c r="J783" i="3" s="1"/>
  <c r="J784" i="3"/>
  <c r="H782" i="3"/>
  <c r="G761" i="3"/>
  <c r="G760" i="3" s="1"/>
  <c r="I782" i="3" l="1"/>
  <c r="J782" i="3" s="1"/>
  <c r="G782" i="3"/>
  <c r="F222" i="2"/>
  <c r="F221" i="2" s="1"/>
  <c r="G222" i="2"/>
  <c r="G221" i="2" s="1"/>
  <c r="E223" i="2"/>
  <c r="E222" i="2" s="1"/>
  <c r="E221" i="2" s="1"/>
  <c r="H204" i="3"/>
  <c r="H203" i="3" s="1"/>
  <c r="I204" i="3"/>
  <c r="I203" i="3" s="1"/>
  <c r="G204" i="3"/>
  <c r="G203" i="3" s="1"/>
  <c r="F210" i="2"/>
  <c r="F209" i="2" s="1"/>
  <c r="G210" i="2"/>
  <c r="G209" i="2" s="1"/>
  <c r="E211" i="2"/>
  <c r="E210" i="2" s="1"/>
  <c r="E209" i="2" s="1"/>
  <c r="H192" i="3"/>
  <c r="H191" i="3" s="1"/>
  <c r="I192" i="3"/>
  <c r="I191" i="3" s="1"/>
  <c r="G192" i="3"/>
  <c r="G191" i="3" s="1"/>
  <c r="J204" i="3" l="1"/>
  <c r="H209" i="2"/>
  <c r="H210" i="2"/>
  <c r="H221" i="2"/>
  <c r="H222" i="2"/>
  <c r="J191" i="3"/>
  <c r="J192" i="3"/>
  <c r="G126" i="2"/>
  <c r="F126" i="2"/>
  <c r="G86" i="2"/>
  <c r="F86" i="2"/>
  <c r="E86" i="2"/>
  <c r="H126" i="2" l="1"/>
  <c r="H86" i="2"/>
  <c r="J203" i="3"/>
  <c r="F312" i="2"/>
  <c r="F311" i="2" s="1"/>
  <c r="G312" i="2"/>
  <c r="E312" i="2"/>
  <c r="E311" i="2" s="1"/>
  <c r="H298" i="3"/>
  <c r="I298" i="3"/>
  <c r="I288" i="3" s="1"/>
  <c r="G298" i="3"/>
  <c r="G288" i="3" s="1"/>
  <c r="H288" i="3" l="1"/>
  <c r="J298" i="3"/>
  <c r="G311" i="2"/>
  <c r="H311" i="2" s="1"/>
  <c r="H312" i="2"/>
  <c r="G284" i="2"/>
  <c r="F284" i="2"/>
  <c r="F283" i="2" s="1"/>
  <c r="E284" i="2"/>
  <c r="E283" i="2" s="1"/>
  <c r="F282" i="2"/>
  <c r="F281" i="2" s="1"/>
  <c r="G282" i="2"/>
  <c r="E282" i="2"/>
  <c r="E281" i="2" s="1"/>
  <c r="H263" i="3"/>
  <c r="I263" i="3"/>
  <c r="G263" i="3"/>
  <c r="H265" i="3"/>
  <c r="I265" i="3"/>
  <c r="J265" i="3" s="1"/>
  <c r="G265" i="3"/>
  <c r="J263" i="3" l="1"/>
  <c r="J288" i="3"/>
  <c r="G281" i="2"/>
  <c r="H281" i="2" s="1"/>
  <c r="H282" i="2"/>
  <c r="G283" i="2"/>
  <c r="H283" i="2" s="1"/>
  <c r="H284" i="2"/>
  <c r="I262" i="3"/>
  <c r="I261" i="3" s="1"/>
  <c r="H262" i="3"/>
  <c r="H261" i="3" s="1"/>
  <c r="G262" i="3"/>
  <c r="G261" i="3" s="1"/>
  <c r="F280" i="2"/>
  <c r="F279" i="2" s="1"/>
  <c r="E280" i="2"/>
  <c r="E279" i="2" s="1"/>
  <c r="F660" i="2"/>
  <c r="F659" i="2" s="1"/>
  <c r="G660" i="2"/>
  <c r="E660" i="2"/>
  <c r="E659" i="2" s="1"/>
  <c r="H472" i="3"/>
  <c r="I472" i="3"/>
  <c r="G472" i="3"/>
  <c r="J472" i="3" l="1"/>
  <c r="J262" i="3"/>
  <c r="G280" i="2"/>
  <c r="G659" i="2"/>
  <c r="H659" i="2" s="1"/>
  <c r="H660" i="2"/>
  <c r="F331" i="2"/>
  <c r="E331" i="2"/>
  <c r="E330" i="2" s="1"/>
  <c r="H280" i="2" l="1"/>
  <c r="G279" i="2"/>
  <c r="F330" i="2"/>
  <c r="H331" i="2"/>
  <c r="E458" i="2"/>
  <c r="E456" i="2" s="1"/>
  <c r="H330" i="2" l="1"/>
  <c r="G295" i="2"/>
  <c r="F295" i="2"/>
  <c r="F294" i="2" s="1"/>
  <c r="F293" i="2" s="1"/>
  <c r="E295" i="2"/>
  <c r="E294" i="2" s="1"/>
  <c r="E293" i="2" s="1"/>
  <c r="G294" i="2" l="1"/>
  <c r="H295" i="2"/>
  <c r="G671" i="2"/>
  <c r="F671" i="2"/>
  <c r="F670" i="2" s="1"/>
  <c r="E671" i="2"/>
  <c r="E670" i="2" s="1"/>
  <c r="I483" i="3"/>
  <c r="I482" i="3" s="1"/>
  <c r="H483" i="3"/>
  <c r="G483" i="3"/>
  <c r="G482" i="3" s="1"/>
  <c r="H276" i="3"/>
  <c r="H275" i="3" s="1"/>
  <c r="I276" i="3"/>
  <c r="G276" i="3"/>
  <c r="H482" i="3" l="1"/>
  <c r="H481" i="3" s="1"/>
  <c r="E669" i="2"/>
  <c r="E668" i="2" s="1"/>
  <c r="F669" i="2"/>
  <c r="F668" i="2" s="1"/>
  <c r="G275" i="3"/>
  <c r="I275" i="3"/>
  <c r="J276" i="3"/>
  <c r="G670" i="2"/>
  <c r="G669" i="2" s="1"/>
  <c r="H671" i="2"/>
  <c r="G293" i="2"/>
  <c r="H293" i="2" s="1"/>
  <c r="H294" i="2"/>
  <c r="J483" i="3"/>
  <c r="H278" i="3"/>
  <c r="I278" i="3"/>
  <c r="G278" i="3"/>
  <c r="E746" i="2"/>
  <c r="G481" i="3" l="1"/>
  <c r="J275" i="3"/>
  <c r="J278" i="3"/>
  <c r="H670" i="2"/>
  <c r="I481" i="3"/>
  <c r="J481" i="3" s="1"/>
  <c r="J482" i="3"/>
  <c r="G263" i="2"/>
  <c r="F263" i="2"/>
  <c r="F262" i="2" s="1"/>
  <c r="E263" i="2"/>
  <c r="E262" i="2" s="1"/>
  <c r="H244" i="3"/>
  <c r="I244" i="3"/>
  <c r="J244" i="3" s="1"/>
  <c r="G244" i="3"/>
  <c r="G262" i="2" l="1"/>
  <c r="H262" i="2" s="1"/>
  <c r="H263" i="2"/>
  <c r="G668" i="2"/>
  <c r="H668" i="2" s="1"/>
  <c r="H669" i="2"/>
  <c r="G494" i="2"/>
  <c r="F494" i="2"/>
  <c r="E494" i="2"/>
  <c r="G495" i="2"/>
  <c r="F495" i="2"/>
  <c r="E495" i="2"/>
  <c r="G496" i="2"/>
  <c r="F496" i="2"/>
  <c r="E496" i="2"/>
  <c r="H662" i="3"/>
  <c r="I662" i="3"/>
  <c r="J662" i="3" s="1"/>
  <c r="G662" i="3"/>
  <c r="H494" i="2" l="1"/>
  <c r="H496" i="2"/>
  <c r="H495" i="2"/>
  <c r="F493" i="2"/>
  <c r="G493" i="2"/>
  <c r="E493" i="2"/>
  <c r="H493" i="2" l="1"/>
  <c r="H313" i="3"/>
  <c r="H310" i="3" s="1"/>
  <c r="I313" i="3"/>
  <c r="G313" i="3"/>
  <c r="G310" i="3" l="1"/>
  <c r="I310" i="3"/>
  <c r="J310" i="3" s="1"/>
  <c r="G81" i="2"/>
  <c r="F81" i="2"/>
  <c r="H81" i="2" l="1"/>
  <c r="G532" i="2"/>
  <c r="F532" i="2"/>
  <c r="E532" i="2"/>
  <c r="H415" i="3"/>
  <c r="J695" i="3" l="1"/>
  <c r="H532" i="2"/>
  <c r="G530" i="2"/>
  <c r="F530" i="2"/>
  <c r="E530" i="2"/>
  <c r="G531" i="2"/>
  <c r="F531" i="2"/>
  <c r="E531" i="2"/>
  <c r="H531" i="2" l="1"/>
  <c r="H530" i="2"/>
  <c r="E529" i="2"/>
  <c r="G529" i="2"/>
  <c r="F529" i="2"/>
  <c r="H94" i="3"/>
  <c r="I94" i="3"/>
  <c r="G145" i="2"/>
  <c r="F145" i="2"/>
  <c r="E145" i="2"/>
  <c r="H127" i="3"/>
  <c r="I127" i="3"/>
  <c r="G127" i="3"/>
  <c r="J94" i="3" l="1"/>
  <c r="J127" i="3"/>
  <c r="H529" i="2"/>
  <c r="H145" i="2"/>
  <c r="G550" i="2"/>
  <c r="F550" i="2"/>
  <c r="F549" i="2" s="1"/>
  <c r="E550" i="2"/>
  <c r="E549" i="2" s="1"/>
  <c r="I415" i="3"/>
  <c r="J415" i="3" s="1"/>
  <c r="G415" i="3"/>
  <c r="G549" i="2" l="1"/>
  <c r="H549" i="2" s="1"/>
  <c r="H550" i="2"/>
  <c r="G573" i="2"/>
  <c r="F573" i="2"/>
  <c r="E573" i="2"/>
  <c r="G574" i="2"/>
  <c r="F574" i="2"/>
  <c r="E574" i="2"/>
  <c r="H573" i="2" l="1"/>
  <c r="H574" i="2"/>
  <c r="F572" i="2"/>
  <c r="E572" i="2"/>
  <c r="G572" i="2"/>
  <c r="E732" i="2"/>
  <c r="F732" i="2"/>
  <c r="G732" i="2"/>
  <c r="G517" i="2"/>
  <c r="F517" i="2"/>
  <c r="E517" i="2"/>
  <c r="H685" i="3"/>
  <c r="I685" i="3"/>
  <c r="G685" i="3"/>
  <c r="E520" i="2"/>
  <c r="H688" i="3"/>
  <c r="I688" i="3"/>
  <c r="J688" i="3" s="1"/>
  <c r="G688" i="3"/>
  <c r="G607" i="2"/>
  <c r="F607" i="2"/>
  <c r="F605" i="2" s="1"/>
  <c r="E607" i="2"/>
  <c r="E605" i="2" s="1"/>
  <c r="G612" i="2"/>
  <c r="F612" i="2"/>
  <c r="F610" i="2" s="1"/>
  <c r="E612" i="2"/>
  <c r="E610" i="2" s="1"/>
  <c r="G621" i="2"/>
  <c r="F621" i="2"/>
  <c r="F620" i="2" s="1"/>
  <c r="E621" i="2"/>
  <c r="E620" i="2" s="1"/>
  <c r="G623" i="2"/>
  <c r="F623" i="2"/>
  <c r="E623" i="2"/>
  <c r="G624" i="2"/>
  <c r="F624" i="2"/>
  <c r="E624" i="2"/>
  <c r="G633" i="2"/>
  <c r="F633" i="2"/>
  <c r="F632" i="2" s="1"/>
  <c r="E633" i="2"/>
  <c r="E632" i="2" s="1"/>
  <c r="G635" i="2"/>
  <c r="F635" i="2"/>
  <c r="F634" i="2" s="1"/>
  <c r="E635" i="2"/>
  <c r="E634" i="2" s="1"/>
  <c r="H628" i="3"/>
  <c r="I624" i="3"/>
  <c r="G628" i="3"/>
  <c r="G629" i="2"/>
  <c r="F629" i="2"/>
  <c r="F628" i="2" s="1"/>
  <c r="E629" i="2"/>
  <c r="E628" i="2" s="1"/>
  <c r="G631" i="2"/>
  <c r="F631" i="2"/>
  <c r="F630" i="2" s="1"/>
  <c r="E631" i="2"/>
  <c r="E630" i="2" s="1"/>
  <c r="H751" i="3"/>
  <c r="I751" i="3"/>
  <c r="J751" i="3" s="1"/>
  <c r="G751" i="3"/>
  <c r="H749" i="3"/>
  <c r="I749" i="3"/>
  <c r="J749" i="3" s="1"/>
  <c r="G749" i="3"/>
  <c r="H623" i="2" l="1"/>
  <c r="H732" i="2"/>
  <c r="H572" i="2"/>
  <c r="F622" i="2"/>
  <c r="E622" i="2"/>
  <c r="E604" i="2" s="1"/>
  <c r="G622" i="2"/>
  <c r="J685" i="3"/>
  <c r="H624" i="3"/>
  <c r="J628" i="3"/>
  <c r="G624" i="3"/>
  <c r="J624" i="3"/>
  <c r="G630" i="2"/>
  <c r="H630" i="2" s="1"/>
  <c r="H631" i="2"/>
  <c r="G632" i="2"/>
  <c r="H632" i="2" s="1"/>
  <c r="H633" i="2"/>
  <c r="G610" i="2"/>
  <c r="H610" i="2" s="1"/>
  <c r="H612" i="2"/>
  <c r="G628" i="2"/>
  <c r="H628" i="2" s="1"/>
  <c r="H629" i="2"/>
  <c r="G634" i="2"/>
  <c r="H634" i="2" s="1"/>
  <c r="H635" i="2"/>
  <c r="G620" i="2"/>
  <c r="H620" i="2" s="1"/>
  <c r="H621" i="2"/>
  <c r="G605" i="2"/>
  <c r="H605" i="2" s="1"/>
  <c r="H607" i="2"/>
  <c r="H517" i="2"/>
  <c r="J595" i="3"/>
  <c r="E627" i="2"/>
  <c r="F627" i="2"/>
  <c r="G110" i="2"/>
  <c r="F110" i="2"/>
  <c r="E110" i="2"/>
  <c r="H34" i="3"/>
  <c r="H33" i="3" s="1"/>
  <c r="I34" i="3"/>
  <c r="G34" i="3"/>
  <c r="E81" i="2"/>
  <c r="G33" i="3" l="1"/>
  <c r="G627" i="2"/>
  <c r="H627" i="2" s="1"/>
  <c r="H622" i="2"/>
  <c r="I33" i="3"/>
  <c r="J34" i="3"/>
  <c r="H110" i="2"/>
  <c r="E39" i="2"/>
  <c r="E38" i="2" s="1"/>
  <c r="E37" i="2" s="1"/>
  <c r="F39" i="2"/>
  <c r="F38" i="2" s="1"/>
  <c r="F37" i="2" s="1"/>
  <c r="G39" i="2"/>
  <c r="G576" i="2"/>
  <c r="F576" i="2"/>
  <c r="F575" i="2" s="1"/>
  <c r="E576" i="2"/>
  <c r="E575" i="2" s="1"/>
  <c r="G578" i="2"/>
  <c r="F578" i="2"/>
  <c r="F577" i="2" s="1"/>
  <c r="E578" i="2"/>
  <c r="E577" i="2" s="1"/>
  <c r="H444" i="3"/>
  <c r="I444" i="3"/>
  <c r="G444" i="3"/>
  <c r="I442" i="3"/>
  <c r="H442" i="3"/>
  <c r="G442" i="3"/>
  <c r="J442" i="3" l="1"/>
  <c r="J444" i="3"/>
  <c r="J33" i="3"/>
  <c r="G577" i="2"/>
  <c r="H577" i="2" s="1"/>
  <c r="H578" i="2"/>
  <c r="G38" i="2"/>
  <c r="H39" i="2"/>
  <c r="G575" i="2"/>
  <c r="H575" i="2" s="1"/>
  <c r="H576" i="2"/>
  <c r="G37" i="2" l="1"/>
  <c r="H37" i="2" s="1"/>
  <c r="H38" i="2"/>
  <c r="G276" i="2"/>
  <c r="F276" i="2"/>
  <c r="E276" i="2"/>
  <c r="G278" i="2"/>
  <c r="F278" i="2"/>
  <c r="E278" i="2"/>
  <c r="H64" i="3"/>
  <c r="I64" i="3"/>
  <c r="G64" i="3"/>
  <c r="J64" i="3" l="1"/>
  <c r="H276" i="2"/>
  <c r="H151" i="2"/>
  <c r="H278" i="2"/>
  <c r="G376" i="2"/>
  <c r="F376" i="2"/>
  <c r="F375" i="2" s="1"/>
  <c r="F374" i="2" s="1"/>
  <c r="F373" i="2" s="1"/>
  <c r="E376" i="2"/>
  <c r="E375" i="2" s="1"/>
  <c r="E374" i="2" s="1"/>
  <c r="E373" i="2" s="1"/>
  <c r="G696" i="2"/>
  <c r="F696" i="2"/>
  <c r="F695" i="2" s="1"/>
  <c r="E696" i="2"/>
  <c r="E695" i="2" s="1"/>
  <c r="G698" i="2"/>
  <c r="F698" i="2"/>
  <c r="F697" i="2" s="1"/>
  <c r="E698" i="2"/>
  <c r="E697" i="2" s="1"/>
  <c r="G790" i="2"/>
  <c r="F790" i="2"/>
  <c r="F789" i="2" s="1"/>
  <c r="F788" i="2" s="1"/>
  <c r="E790" i="2"/>
  <c r="E789" i="2" s="1"/>
  <c r="E788" i="2" s="1"/>
  <c r="G697" i="2" l="1"/>
  <c r="H697" i="2" s="1"/>
  <c r="H698" i="2"/>
  <c r="G375" i="2"/>
  <c r="H376" i="2"/>
  <c r="G789" i="2"/>
  <c r="H790" i="2"/>
  <c r="G695" i="2"/>
  <c r="H695" i="2" s="1"/>
  <c r="H696" i="2"/>
  <c r="E694" i="2"/>
  <c r="F694" i="2"/>
  <c r="E70" i="2"/>
  <c r="E69" i="2" s="1"/>
  <c r="E68" i="2" s="1"/>
  <c r="F71" i="2"/>
  <c r="F70" i="2" s="1"/>
  <c r="F69" i="2" s="1"/>
  <c r="F68" i="2" s="1"/>
  <c r="G71" i="2"/>
  <c r="G788" i="2" l="1"/>
  <c r="H788" i="2" s="1"/>
  <c r="H789" i="2"/>
  <c r="G374" i="2"/>
  <c r="H375" i="2"/>
  <c r="G70" i="2"/>
  <c r="H71" i="2"/>
  <c r="G694" i="2"/>
  <c r="H694" i="2" s="1"/>
  <c r="G678" i="3"/>
  <c r="G69" i="2" l="1"/>
  <c r="H70" i="2"/>
  <c r="G373" i="2"/>
  <c r="H373" i="2" s="1"/>
  <c r="H374" i="2"/>
  <c r="G220" i="3"/>
  <c r="G68" i="2" l="1"/>
  <c r="H68" i="2" s="1"/>
  <c r="H69" i="2"/>
  <c r="I432" i="3"/>
  <c r="H432" i="3"/>
  <c r="G431" i="3"/>
  <c r="H431" i="3" l="1"/>
  <c r="H430" i="3" s="1"/>
  <c r="G430" i="3"/>
  <c r="I431" i="3"/>
  <c r="J432" i="3"/>
  <c r="H251" i="3"/>
  <c r="I577" i="3"/>
  <c r="H577" i="3"/>
  <c r="H576" i="3" s="1"/>
  <c r="G577" i="3"/>
  <c r="H508" i="3"/>
  <c r="I508" i="3"/>
  <c r="G508" i="3"/>
  <c r="H510" i="3"/>
  <c r="I510" i="3"/>
  <c r="G510" i="3"/>
  <c r="J510" i="3" l="1"/>
  <c r="J508" i="3"/>
  <c r="G576" i="3"/>
  <c r="G251" i="3"/>
  <c r="I576" i="3"/>
  <c r="J576" i="3" s="1"/>
  <c r="J577" i="3"/>
  <c r="I430" i="3"/>
  <c r="J430" i="3" s="1"/>
  <c r="J431" i="3"/>
  <c r="I251" i="3"/>
  <c r="J252" i="3"/>
  <c r="H507" i="3"/>
  <c r="G507" i="3"/>
  <c r="I507" i="3"/>
  <c r="H551" i="3"/>
  <c r="H550" i="3" s="1"/>
  <c r="G66" i="3"/>
  <c r="H66" i="3"/>
  <c r="H758" i="3"/>
  <c r="H757" i="3" s="1"/>
  <c r="H38" i="3"/>
  <c r="I38" i="3"/>
  <c r="I37" i="3" s="1"/>
  <c r="G38" i="3"/>
  <c r="G37" i="3" l="1"/>
  <c r="H37" i="3"/>
  <c r="H32" i="3" s="1"/>
  <c r="J251" i="3"/>
  <c r="J507" i="3"/>
  <c r="C49" i="8"/>
  <c r="J38" i="3"/>
  <c r="H220" i="3"/>
  <c r="J220" i="3" l="1"/>
  <c r="G32" i="3"/>
  <c r="I32" i="3"/>
  <c r="J32" i="3" s="1"/>
  <c r="J37" i="3"/>
  <c r="F580" i="2"/>
  <c r="F579" i="2" s="1"/>
  <c r="G580" i="2"/>
  <c r="E580" i="2"/>
  <c r="E579" i="2" s="1"/>
  <c r="H446" i="3"/>
  <c r="I446" i="3"/>
  <c r="G446" i="3"/>
  <c r="J446" i="3" l="1"/>
  <c r="G579" i="2"/>
  <c r="H579" i="2" s="1"/>
  <c r="H580" i="2"/>
  <c r="G150" i="2"/>
  <c r="F150" i="2"/>
  <c r="F149" i="2" s="1"/>
  <c r="E150" i="2"/>
  <c r="E149" i="2" s="1"/>
  <c r="G149" i="2" l="1"/>
  <c r="H149" i="2" s="1"/>
  <c r="H150" i="2"/>
  <c r="F125" i="2"/>
  <c r="G125" i="2"/>
  <c r="H125" i="2" l="1"/>
  <c r="F114" i="2"/>
  <c r="G114" i="2"/>
  <c r="E114" i="2"/>
  <c r="H114" i="2" l="1"/>
  <c r="E126" i="2"/>
  <c r="E125" i="2" s="1"/>
  <c r="H107" i="3"/>
  <c r="I107" i="3"/>
  <c r="J107" i="3" s="1"/>
  <c r="G107" i="3"/>
  <c r="H753" i="3" l="1"/>
  <c r="I753" i="3"/>
  <c r="J753" i="3" s="1"/>
  <c r="G753" i="3"/>
  <c r="G247" i="2"/>
  <c r="F247" i="2"/>
  <c r="F246" i="2" s="1"/>
  <c r="E247" i="2"/>
  <c r="E246" i="2" s="1"/>
  <c r="H228" i="3"/>
  <c r="I228" i="3"/>
  <c r="G228" i="3"/>
  <c r="J228" i="3" l="1"/>
  <c r="G246" i="2"/>
  <c r="H246" i="2" s="1"/>
  <c r="H247" i="2"/>
  <c r="E49" i="8"/>
  <c r="D49" i="8"/>
  <c r="E800" i="2"/>
  <c r="H806" i="3"/>
  <c r="I806" i="3"/>
  <c r="J806" i="3" s="1"/>
  <c r="G806" i="3"/>
  <c r="H755" i="3"/>
  <c r="H748" i="3" s="1"/>
  <c r="I755" i="3"/>
  <c r="G755" i="3"/>
  <c r="E521" i="2"/>
  <c r="E519" i="2" s="1"/>
  <c r="F518" i="2"/>
  <c r="F516" i="2" s="1"/>
  <c r="G518" i="2"/>
  <c r="E518" i="2"/>
  <c r="E516" i="2" s="1"/>
  <c r="G748" i="3" l="1"/>
  <c r="F49" i="8"/>
  <c r="I748" i="3"/>
  <c r="J748" i="3" s="1"/>
  <c r="J755" i="3"/>
  <c r="J747" i="3"/>
  <c r="G516" i="2"/>
  <c r="H516" i="2" s="1"/>
  <c r="H518" i="2"/>
  <c r="G619" i="2"/>
  <c r="F619" i="2"/>
  <c r="F591" i="2"/>
  <c r="F590" i="2" s="1"/>
  <c r="G591" i="2"/>
  <c r="E591" i="2"/>
  <c r="E590" i="2" s="1"/>
  <c r="H457" i="3"/>
  <c r="I457" i="3"/>
  <c r="J457" i="3" s="1"/>
  <c r="G457" i="3"/>
  <c r="F582" i="2"/>
  <c r="F581" i="2" s="1"/>
  <c r="G582" i="2"/>
  <c r="E582" i="2"/>
  <c r="E581" i="2" s="1"/>
  <c r="H448" i="3"/>
  <c r="I448" i="3"/>
  <c r="G448" i="3"/>
  <c r="J448" i="3" l="1"/>
  <c r="G581" i="2"/>
  <c r="H581" i="2" s="1"/>
  <c r="H582" i="2"/>
  <c r="G590" i="2"/>
  <c r="H590" i="2" s="1"/>
  <c r="H591" i="2"/>
  <c r="H619" i="2"/>
  <c r="F618" i="2"/>
  <c r="J745" i="3"/>
  <c r="G618" i="2"/>
  <c r="F195" i="2"/>
  <c r="F194" i="2" s="1"/>
  <c r="G195" i="2"/>
  <c r="E195" i="2"/>
  <c r="E194" i="2" s="1"/>
  <c r="H176" i="3"/>
  <c r="I176" i="3"/>
  <c r="J176" i="3" s="1"/>
  <c r="G176" i="3"/>
  <c r="H618" i="2" l="1"/>
  <c r="G194" i="2"/>
  <c r="H194" i="2" s="1"/>
  <c r="H195" i="2"/>
  <c r="G617" i="2"/>
  <c r="F617" i="2"/>
  <c r="G62" i="3"/>
  <c r="J744" i="3" l="1"/>
  <c r="I743" i="3"/>
  <c r="J743" i="3" s="1"/>
  <c r="H617" i="2"/>
  <c r="F616" i="2"/>
  <c r="F615" i="2" s="1"/>
  <c r="F604" i="2" s="1"/>
  <c r="G616" i="2"/>
  <c r="H100" i="3"/>
  <c r="I100" i="3"/>
  <c r="G100" i="3"/>
  <c r="J100" i="3" l="1"/>
  <c r="G615" i="2"/>
  <c r="H616" i="2"/>
  <c r="G239" i="2"/>
  <c r="F239" i="2"/>
  <c r="F238" i="2" s="1"/>
  <c r="E239" i="2"/>
  <c r="E238" i="2" s="1"/>
  <c r="G238" i="2" l="1"/>
  <c r="H238" i="2" s="1"/>
  <c r="H239" i="2"/>
  <c r="G604" i="2"/>
  <c r="H604" i="2" s="1"/>
  <c r="H615" i="2"/>
  <c r="E727" i="2"/>
  <c r="F727" i="2"/>
  <c r="G727" i="2"/>
  <c r="E726" i="2"/>
  <c r="F726" i="2"/>
  <c r="G726" i="2"/>
  <c r="H727" i="2" l="1"/>
  <c r="H726" i="2"/>
  <c r="H655" i="3"/>
  <c r="I655" i="3"/>
  <c r="G655" i="3"/>
  <c r="G805" i="2"/>
  <c r="F805" i="2"/>
  <c r="F804" i="2" s="1"/>
  <c r="F803" i="2" s="1"/>
  <c r="F802" i="2" s="1"/>
  <c r="E805" i="2"/>
  <c r="E804" i="2" s="1"/>
  <c r="E803" i="2" s="1"/>
  <c r="E802" i="2" s="1"/>
  <c r="J655" i="3" l="1"/>
  <c r="G804" i="2"/>
  <c r="H805" i="2"/>
  <c r="G773" i="2"/>
  <c r="F773" i="2"/>
  <c r="F772" i="2" s="1"/>
  <c r="F771" i="2" s="1"/>
  <c r="F770" i="2" s="1"/>
  <c r="F769" i="2" s="1"/>
  <c r="E773" i="2"/>
  <c r="E772" i="2" s="1"/>
  <c r="E771" i="2" s="1"/>
  <c r="E770" i="2" s="1"/>
  <c r="E769" i="2" s="1"/>
  <c r="G772" i="2" l="1"/>
  <c r="H773" i="2"/>
  <c r="G803" i="2"/>
  <c r="H804" i="2"/>
  <c r="H362" i="3"/>
  <c r="H361" i="3" s="1"/>
  <c r="I362" i="3"/>
  <c r="G362" i="3"/>
  <c r="G361" i="3" l="1"/>
  <c r="H360" i="3"/>
  <c r="I361" i="3"/>
  <c r="J362" i="3"/>
  <c r="G802" i="2"/>
  <c r="H802" i="2" s="1"/>
  <c r="H803" i="2"/>
  <c r="G771" i="2"/>
  <c r="H772" i="2"/>
  <c r="F383" i="2"/>
  <c r="G383" i="2"/>
  <c r="G360" i="3" l="1"/>
  <c r="I360" i="3"/>
  <c r="J360" i="3" s="1"/>
  <c r="J361" i="3"/>
  <c r="G770" i="2"/>
  <c r="H771" i="2"/>
  <c r="H383" i="2"/>
  <c r="G184" i="2"/>
  <c r="F184" i="2"/>
  <c r="F183" i="2" s="1"/>
  <c r="E184" i="2"/>
  <c r="E183" i="2" s="1"/>
  <c r="G186" i="2"/>
  <c r="F186" i="2"/>
  <c r="F185" i="2" s="1"/>
  <c r="E186" i="2"/>
  <c r="E185" i="2" s="1"/>
  <c r="H165" i="3"/>
  <c r="I165" i="3"/>
  <c r="J165" i="3" s="1"/>
  <c r="G165" i="3"/>
  <c r="H167" i="3"/>
  <c r="I167" i="3"/>
  <c r="G167" i="3"/>
  <c r="H259" i="3"/>
  <c r="I259" i="3"/>
  <c r="J259" i="3" s="1"/>
  <c r="G259" i="3"/>
  <c r="G319" i="2"/>
  <c r="F319" i="2"/>
  <c r="E319" i="2"/>
  <c r="H305" i="3"/>
  <c r="H304" i="3" s="1"/>
  <c r="I305" i="3"/>
  <c r="G305" i="3"/>
  <c r="G552" i="2"/>
  <c r="F552" i="2"/>
  <c r="E552" i="2"/>
  <c r="H417" i="3"/>
  <c r="I417" i="3"/>
  <c r="G417" i="3"/>
  <c r="G663" i="2"/>
  <c r="F663" i="2"/>
  <c r="E663" i="2"/>
  <c r="H474" i="3"/>
  <c r="I474" i="3"/>
  <c r="G743" i="2"/>
  <c r="F743" i="2"/>
  <c r="F742" i="2" s="1"/>
  <c r="F741" i="2" s="1"/>
  <c r="E743" i="2"/>
  <c r="E742" i="2" s="1"/>
  <c r="E741" i="2" s="1"/>
  <c r="G746" i="2"/>
  <c r="F746" i="2"/>
  <c r="F745" i="2" s="1"/>
  <c r="F744" i="2" s="1"/>
  <c r="E745" i="2"/>
  <c r="E744" i="2" s="1"/>
  <c r="G551" i="3"/>
  <c r="H548" i="3"/>
  <c r="I548" i="3"/>
  <c r="G548" i="3"/>
  <c r="I551" i="3"/>
  <c r="J474" i="3" l="1"/>
  <c r="J417" i="3"/>
  <c r="J167" i="3"/>
  <c r="G304" i="3"/>
  <c r="G550" i="3"/>
  <c r="G546" i="3" s="1"/>
  <c r="H547" i="3"/>
  <c r="H546" i="3" s="1"/>
  <c r="H545" i="3" s="1"/>
  <c r="H319" i="2"/>
  <c r="H663" i="2"/>
  <c r="H552" i="2"/>
  <c r="I550" i="3"/>
  <c r="J551" i="3"/>
  <c r="I547" i="3"/>
  <c r="J548" i="3"/>
  <c r="I304" i="3"/>
  <c r="J305" i="3"/>
  <c r="G745" i="2"/>
  <c r="H746" i="2"/>
  <c r="G185" i="2"/>
  <c r="H185" i="2" s="1"/>
  <c r="H186" i="2"/>
  <c r="G769" i="2"/>
  <c r="H769" i="2" s="1"/>
  <c r="H770" i="2"/>
  <c r="G742" i="2"/>
  <c r="H743" i="2"/>
  <c r="G183" i="2"/>
  <c r="H183" i="2" s="1"/>
  <c r="H184" i="2"/>
  <c r="G547" i="3"/>
  <c r="E740" i="2"/>
  <c r="F740" i="2"/>
  <c r="J550" i="3" l="1"/>
  <c r="J304" i="3"/>
  <c r="J547" i="3"/>
  <c r="I546" i="3"/>
  <c r="G741" i="2"/>
  <c r="H742" i="2"/>
  <c r="G744" i="2"/>
  <c r="H744" i="2" s="1"/>
  <c r="H745" i="2"/>
  <c r="G545" i="3"/>
  <c r="H691" i="3"/>
  <c r="H674" i="3" s="1"/>
  <c r="I545" i="3" l="1"/>
  <c r="J545" i="3" s="1"/>
  <c r="J546" i="3"/>
  <c r="H741" i="2"/>
  <c r="G740" i="2"/>
  <c r="H740" i="2" s="1"/>
  <c r="G553" i="2"/>
  <c r="F553" i="2"/>
  <c r="F551" i="2" s="1"/>
  <c r="E553" i="2"/>
  <c r="E551" i="2" s="1"/>
  <c r="G551" i="2" l="1"/>
  <c r="H551" i="2" s="1"/>
  <c r="H553" i="2"/>
  <c r="F523" i="2"/>
  <c r="F522" i="2" s="1"/>
  <c r="G523" i="2"/>
  <c r="E523" i="2"/>
  <c r="E522" i="2" s="1"/>
  <c r="I691" i="3"/>
  <c r="G691" i="3"/>
  <c r="G674" i="3" l="1"/>
  <c r="I674" i="3"/>
  <c r="J691" i="3"/>
  <c r="G522" i="2"/>
  <c r="H522" i="2" s="1"/>
  <c r="H523" i="2"/>
  <c r="E383" i="2"/>
  <c r="J674" i="3" l="1"/>
  <c r="G376" i="3"/>
  <c r="G375" i="3" l="1"/>
  <c r="E337" i="2"/>
  <c r="G374" i="3" l="1"/>
  <c r="F318" i="2"/>
  <c r="F317" i="2" s="1"/>
  <c r="G318" i="2"/>
  <c r="E318" i="2"/>
  <c r="E317" i="2" s="1"/>
  <c r="G317" i="2" l="1"/>
  <c r="H317" i="2" s="1"/>
  <c r="H318" i="2"/>
  <c r="H811" i="3"/>
  <c r="H810" i="3" s="1"/>
  <c r="I811" i="3"/>
  <c r="G811" i="3"/>
  <c r="G810" i="3" l="1"/>
  <c r="H809" i="3"/>
  <c r="H808" i="3" s="1"/>
  <c r="I810" i="3"/>
  <c r="J811" i="3"/>
  <c r="G386" i="2"/>
  <c r="F386" i="2"/>
  <c r="E386" i="2"/>
  <c r="H367" i="3"/>
  <c r="I367" i="3"/>
  <c r="G367" i="3"/>
  <c r="H184" i="3"/>
  <c r="I184" i="3"/>
  <c r="G184" i="3"/>
  <c r="G206" i="2"/>
  <c r="F206" i="2"/>
  <c r="E206" i="2"/>
  <c r="J184" i="3" l="1"/>
  <c r="J367" i="3"/>
  <c r="G809" i="3"/>
  <c r="H386" i="2"/>
  <c r="I809" i="3"/>
  <c r="J810" i="3"/>
  <c r="H206" i="2"/>
  <c r="G113" i="2"/>
  <c r="F113" i="2"/>
  <c r="F112" i="2" s="1"/>
  <c r="F107" i="2" s="1"/>
  <c r="E113" i="2"/>
  <c r="G808" i="3" l="1"/>
  <c r="I808" i="3"/>
  <c r="J808" i="3" s="1"/>
  <c r="J809" i="3"/>
  <c r="G112" i="2"/>
  <c r="G107" i="2" s="1"/>
  <c r="H113" i="2"/>
  <c r="E112" i="2"/>
  <c r="E107" i="2" s="1"/>
  <c r="H107" i="2" l="1"/>
  <c r="H112" i="2"/>
  <c r="G731" i="2"/>
  <c r="F731" i="2"/>
  <c r="E731" i="2"/>
  <c r="H537" i="3"/>
  <c r="I537" i="3"/>
  <c r="G537" i="3"/>
  <c r="J537" i="3" l="1"/>
  <c r="H731" i="2"/>
  <c r="F752" i="2"/>
  <c r="F751" i="2" s="1"/>
  <c r="F750" i="2" s="1"/>
  <c r="G752" i="2"/>
  <c r="E752" i="2"/>
  <c r="E751" i="2" s="1"/>
  <c r="E750" i="2" s="1"/>
  <c r="H779" i="3"/>
  <c r="H778" i="3" s="1"/>
  <c r="I779" i="3"/>
  <c r="G779" i="3"/>
  <c r="F492" i="2"/>
  <c r="G492" i="2"/>
  <c r="F491" i="2"/>
  <c r="G491" i="2"/>
  <c r="F490" i="2"/>
  <c r="G490" i="2"/>
  <c r="E492" i="2"/>
  <c r="E491" i="2"/>
  <c r="E490" i="2"/>
  <c r="H658" i="3"/>
  <c r="J658" i="3" s="1"/>
  <c r="G658" i="3"/>
  <c r="F500" i="2"/>
  <c r="G500" i="2"/>
  <c r="E500" i="2"/>
  <c r="F499" i="2"/>
  <c r="G499" i="2"/>
  <c r="E499" i="2"/>
  <c r="F498" i="2"/>
  <c r="G498" i="2"/>
  <c r="E498" i="2"/>
  <c r="H666" i="3"/>
  <c r="I666" i="3"/>
  <c r="G666" i="3"/>
  <c r="H499" i="2" l="1"/>
  <c r="J666" i="3"/>
  <c r="I778" i="3"/>
  <c r="J778" i="3" s="1"/>
  <c r="J779" i="3"/>
  <c r="H498" i="2"/>
  <c r="H500" i="2"/>
  <c r="H490" i="2"/>
  <c r="H491" i="2"/>
  <c r="H492" i="2"/>
  <c r="G751" i="2"/>
  <c r="H752" i="2"/>
  <c r="G778" i="3"/>
  <c r="H777" i="3"/>
  <c r="H776" i="3" s="1"/>
  <c r="E749" i="2"/>
  <c r="E739" i="2" s="1"/>
  <c r="F749" i="2"/>
  <c r="F739" i="2" s="1"/>
  <c r="F489" i="2"/>
  <c r="G489" i="2"/>
  <c r="E489" i="2"/>
  <c r="F497" i="2"/>
  <c r="G497" i="2"/>
  <c r="E497" i="2"/>
  <c r="I777" i="3" l="1"/>
  <c r="I776" i="3"/>
  <c r="J776" i="3" s="1"/>
  <c r="J777" i="3"/>
  <c r="H497" i="2"/>
  <c r="H489" i="2"/>
  <c r="G750" i="2"/>
  <c r="H751" i="2"/>
  <c r="G777" i="3"/>
  <c r="F506" i="2"/>
  <c r="H506" i="2" s="1"/>
  <c r="E507" i="2"/>
  <c r="E506" i="2" s="1"/>
  <c r="H750" i="2" l="1"/>
  <c r="G749" i="2"/>
  <c r="G776" i="3"/>
  <c r="G390" i="2"/>
  <c r="F390" i="2"/>
  <c r="F389" i="2" s="1"/>
  <c r="F388" i="2" s="1"/>
  <c r="F387" i="2" s="1"/>
  <c r="E390" i="2"/>
  <c r="E389" i="2" s="1"/>
  <c r="E388" i="2" s="1"/>
  <c r="E387" i="2" s="1"/>
  <c r="H376" i="3"/>
  <c r="I376" i="3"/>
  <c r="H375" i="3" l="1"/>
  <c r="I375" i="3"/>
  <c r="J375" i="3" s="1"/>
  <c r="J376" i="3"/>
  <c r="G389" i="2"/>
  <c r="H390" i="2"/>
  <c r="G739" i="2"/>
  <c r="H739" i="2" s="1"/>
  <c r="H749" i="2"/>
  <c r="I374" i="3"/>
  <c r="H374" i="3"/>
  <c r="H412" i="3"/>
  <c r="I412" i="3"/>
  <c r="I411" i="3" s="1"/>
  <c r="H565" i="3"/>
  <c r="H411" i="3" l="1"/>
  <c r="D47" i="8"/>
  <c r="I410" i="3"/>
  <c r="J412" i="3"/>
  <c r="E47" i="8"/>
  <c r="F47" i="8" s="1"/>
  <c r="J374" i="3"/>
  <c r="G388" i="2"/>
  <c r="H389" i="2"/>
  <c r="G70" i="3"/>
  <c r="H410" i="3" l="1"/>
  <c r="J410" i="3"/>
  <c r="J411" i="3"/>
  <c r="G387" i="2"/>
  <c r="H387" i="2" s="1"/>
  <c r="H388" i="2"/>
  <c r="I409" i="3"/>
  <c r="H409" i="3"/>
  <c r="E139" i="2"/>
  <c r="G139" i="2"/>
  <c r="F139" i="2"/>
  <c r="G141" i="2"/>
  <c r="F141" i="2"/>
  <c r="E141" i="2"/>
  <c r="G143" i="2"/>
  <c r="F143" i="2"/>
  <c r="E143" i="2"/>
  <c r="G159" i="2"/>
  <c r="F159" i="2"/>
  <c r="E159" i="2"/>
  <c r="G160" i="2"/>
  <c r="F160" i="2"/>
  <c r="E160" i="2"/>
  <c r="G161" i="2"/>
  <c r="F161" i="2"/>
  <c r="E161" i="2"/>
  <c r="I140" i="3"/>
  <c r="I136" i="3" s="1"/>
  <c r="H140" i="3"/>
  <c r="H136" i="3" s="1"/>
  <c r="G140" i="3"/>
  <c r="G136" i="3" s="1"/>
  <c r="I125" i="3"/>
  <c r="H125" i="3"/>
  <c r="H122" i="3" s="1"/>
  <c r="G125" i="3"/>
  <c r="H161" i="2" l="1"/>
  <c r="J409" i="3"/>
  <c r="G122" i="3"/>
  <c r="J133" i="3"/>
  <c r="H143" i="2"/>
  <c r="H160" i="2"/>
  <c r="J136" i="3"/>
  <c r="J140" i="3"/>
  <c r="I122" i="3"/>
  <c r="J125" i="3"/>
  <c r="H159" i="2"/>
  <c r="H141" i="2"/>
  <c r="H139" i="2"/>
  <c r="F140" i="2"/>
  <c r="E140" i="2"/>
  <c r="G140" i="2"/>
  <c r="G158" i="2"/>
  <c r="G154" i="2" s="1"/>
  <c r="E158" i="2"/>
  <c r="E154" i="2" s="1"/>
  <c r="F158" i="2"/>
  <c r="F154" i="2" s="1"/>
  <c r="J122" i="3" l="1"/>
  <c r="H140" i="2"/>
  <c r="H154" i="2"/>
  <c r="H158" i="2"/>
  <c r="H84" i="3"/>
  <c r="H83" i="3" s="1"/>
  <c r="I84" i="3"/>
  <c r="G84" i="3"/>
  <c r="G239" i="3"/>
  <c r="H520" i="3"/>
  <c r="I520" i="3"/>
  <c r="G83" i="3" l="1"/>
  <c r="D40" i="8"/>
  <c r="G238" i="3"/>
  <c r="J520" i="3"/>
  <c r="I83" i="3"/>
  <c r="J84" i="3"/>
  <c r="E220" i="2"/>
  <c r="F220" i="2"/>
  <c r="G220" i="2"/>
  <c r="G337" i="2"/>
  <c r="F337" i="2"/>
  <c r="F336" i="2" s="1"/>
  <c r="E336" i="2"/>
  <c r="H323" i="3"/>
  <c r="I323" i="3"/>
  <c r="J323" i="3" s="1"/>
  <c r="G323" i="3"/>
  <c r="G321" i="3"/>
  <c r="I321" i="3"/>
  <c r="C40" i="8" l="1"/>
  <c r="E40" i="8"/>
  <c r="F40" i="8" s="1"/>
  <c r="J83" i="3"/>
  <c r="G336" i="2"/>
  <c r="H336" i="2" s="1"/>
  <c r="H337" i="2"/>
  <c r="H220" i="2"/>
  <c r="E308" i="2"/>
  <c r="E307" i="2" s="1"/>
  <c r="E304" i="2" s="1"/>
  <c r="G580" i="3" l="1"/>
  <c r="G385" i="2"/>
  <c r="F385" i="2"/>
  <c r="F384" i="2" s="1"/>
  <c r="E385" i="2"/>
  <c r="E384" i="2" s="1"/>
  <c r="G382" i="2"/>
  <c r="F382" i="2"/>
  <c r="F381" i="2" s="1"/>
  <c r="E382" i="2"/>
  <c r="E381" i="2" s="1"/>
  <c r="G381" i="2" l="1"/>
  <c r="H381" i="2" s="1"/>
  <c r="H382" i="2"/>
  <c r="G384" i="2"/>
  <c r="H384" i="2" s="1"/>
  <c r="H385" i="2"/>
  <c r="E380" i="2"/>
  <c r="E809" i="2"/>
  <c r="E808" i="2" s="1"/>
  <c r="G809" i="2"/>
  <c r="F809" i="2"/>
  <c r="F808" i="2" s="1"/>
  <c r="G205" i="2"/>
  <c r="F205" i="2"/>
  <c r="F204" i="2" s="1"/>
  <c r="F203" i="2" s="1"/>
  <c r="E204" i="2"/>
  <c r="E203" i="2" s="1"/>
  <c r="E202" i="2" s="1"/>
  <c r="G204" i="2" l="1"/>
  <c r="H205" i="2"/>
  <c r="H580" i="3"/>
  <c r="I580" i="3"/>
  <c r="J580" i="3" s="1"/>
  <c r="J584" i="3"/>
  <c r="G808" i="2"/>
  <c r="H808" i="2" s="1"/>
  <c r="H809" i="2"/>
  <c r="G380" i="2"/>
  <c r="F380" i="2"/>
  <c r="F202" i="2"/>
  <c r="H380" i="2" l="1"/>
  <c r="G203" i="2"/>
  <c r="H204" i="2"/>
  <c r="E137" i="2"/>
  <c r="H203" i="2" l="1"/>
  <c r="G202" i="2"/>
  <c r="H202" i="2" s="1"/>
  <c r="H804" i="3"/>
  <c r="H799" i="3" s="1"/>
  <c r="I804" i="3"/>
  <c r="I799" i="3" l="1"/>
  <c r="J804" i="3"/>
  <c r="E543" i="2"/>
  <c r="E542" i="2" s="1"/>
  <c r="E460" i="2"/>
  <c r="E461" i="2"/>
  <c r="E510" i="2"/>
  <c r="E511" i="2"/>
  <c r="E512" i="2"/>
  <c r="J799" i="3" l="1"/>
  <c r="E459" i="2"/>
  <c r="E455" i="2" s="1"/>
  <c r="E798" i="2"/>
  <c r="E793" i="2" s="1"/>
  <c r="G804" i="3" l="1"/>
  <c r="G799" i="3" l="1"/>
  <c r="G736" i="3"/>
  <c r="H736" i="3"/>
  <c r="H725" i="3" s="1"/>
  <c r="I736" i="3"/>
  <c r="H717" i="3" l="1"/>
  <c r="G725" i="3"/>
  <c r="I725" i="3"/>
  <c r="J736" i="3"/>
  <c r="E477" i="2"/>
  <c r="E478" i="2"/>
  <c r="E479" i="2"/>
  <c r="E476" i="2" l="1"/>
  <c r="J725" i="3"/>
  <c r="G255" i="2"/>
  <c r="F255" i="2"/>
  <c r="F254" i="2" s="1"/>
  <c r="F253" i="2" s="1"/>
  <c r="E255" i="2"/>
  <c r="E254" i="2" s="1"/>
  <c r="E253" i="2" s="1"/>
  <c r="G254" i="2" l="1"/>
  <c r="H255" i="2"/>
  <c r="E85" i="2"/>
  <c r="E84" i="2" s="1"/>
  <c r="F85" i="2"/>
  <c r="F84" i="2" s="1"/>
  <c r="G85" i="2"/>
  <c r="E92" i="2"/>
  <c r="E91" i="2" s="1"/>
  <c r="F92" i="2"/>
  <c r="F91" i="2" s="1"/>
  <c r="G92" i="2"/>
  <c r="E94" i="2"/>
  <c r="F94" i="2"/>
  <c r="G94" i="2"/>
  <c r="E95" i="2"/>
  <c r="F95" i="2"/>
  <c r="G95" i="2"/>
  <c r="H95" i="2" l="1"/>
  <c r="G91" i="2"/>
  <c r="H91" i="2" s="1"/>
  <c r="H92" i="2"/>
  <c r="H94" i="2"/>
  <c r="G84" i="2"/>
  <c r="H84" i="2" s="1"/>
  <c r="H85" i="2"/>
  <c r="G253" i="2"/>
  <c r="H253" i="2" s="1"/>
  <c r="H254" i="2"/>
  <c r="F93" i="2"/>
  <c r="F90" i="2" s="1"/>
  <c r="G93" i="2"/>
  <c r="E93" i="2"/>
  <c r="E90" i="2" s="1"/>
  <c r="J640" i="3"/>
  <c r="G90" i="2" l="1"/>
  <c r="H90" i="2" s="1"/>
  <c r="H93" i="2"/>
  <c r="G232" i="2"/>
  <c r="F232" i="2"/>
  <c r="F231" i="2" s="1"/>
  <c r="F228" i="2" s="1"/>
  <c r="E232" i="2"/>
  <c r="E231" i="2" s="1"/>
  <c r="E228" i="2" s="1"/>
  <c r="H213" i="3"/>
  <c r="H210" i="3" s="1"/>
  <c r="I213" i="3"/>
  <c r="G213" i="3"/>
  <c r="G210" i="3" l="1"/>
  <c r="G231" i="2"/>
  <c r="H232" i="2"/>
  <c r="I210" i="3"/>
  <c r="J213" i="3"/>
  <c r="G717" i="2"/>
  <c r="F717" i="2"/>
  <c r="E717" i="2"/>
  <c r="H522" i="3"/>
  <c r="I522" i="3"/>
  <c r="G522" i="3"/>
  <c r="J522" i="3" l="1"/>
  <c r="J210" i="3"/>
  <c r="H717" i="2"/>
  <c r="G228" i="2"/>
  <c r="H228" i="2" s="1"/>
  <c r="H231" i="2"/>
  <c r="G436" i="2"/>
  <c r="F436" i="2"/>
  <c r="E436" i="2"/>
  <c r="G437" i="2"/>
  <c r="F437" i="2"/>
  <c r="E437" i="2"/>
  <c r="G438" i="2"/>
  <c r="F438" i="2"/>
  <c r="E438" i="2"/>
  <c r="G439" i="2"/>
  <c r="F439" i="2"/>
  <c r="E439" i="2"/>
  <c r="G440" i="2"/>
  <c r="F440" i="2"/>
  <c r="E440" i="2"/>
  <c r="H440" i="2" l="1"/>
  <c r="H438" i="2"/>
  <c r="H436" i="2"/>
  <c r="H439" i="2"/>
  <c r="H437" i="2"/>
  <c r="E435" i="2"/>
  <c r="F435" i="2"/>
  <c r="G435" i="2"/>
  <c r="H499" i="3"/>
  <c r="H159" i="3"/>
  <c r="H435" i="2" l="1"/>
  <c r="G412" i="2"/>
  <c r="F413" i="2"/>
  <c r="F412" i="2" l="1"/>
  <c r="F411" i="2" s="1"/>
  <c r="F410" i="2" s="1"/>
  <c r="F409" i="2" s="1"/>
  <c r="H413" i="2"/>
  <c r="G411" i="2"/>
  <c r="H604" i="3"/>
  <c r="I604" i="3"/>
  <c r="G430" i="2"/>
  <c r="F430" i="2"/>
  <c r="G429" i="2"/>
  <c r="F429" i="2"/>
  <c r="G427" i="2"/>
  <c r="F427" i="2"/>
  <c r="G433" i="2"/>
  <c r="F433" i="2"/>
  <c r="G432" i="2"/>
  <c r="F432" i="2"/>
  <c r="G434" i="2"/>
  <c r="F434" i="2"/>
  <c r="H600" i="3"/>
  <c r="I600" i="3"/>
  <c r="G460" i="2"/>
  <c r="F460" i="2"/>
  <c r="G461" i="2"/>
  <c r="F461" i="2"/>
  <c r="G481" i="2"/>
  <c r="G482" i="2"/>
  <c r="G483" i="2"/>
  <c r="G484" i="2"/>
  <c r="F481" i="2"/>
  <c r="F482" i="2"/>
  <c r="F483" i="2"/>
  <c r="F484" i="2"/>
  <c r="G485" i="2"/>
  <c r="F485" i="2"/>
  <c r="I649" i="3"/>
  <c r="J649" i="3" s="1"/>
  <c r="G472" i="2"/>
  <c r="G474" i="2"/>
  <c r="F472" i="2"/>
  <c r="F474" i="2"/>
  <c r="G475" i="2"/>
  <c r="F475" i="2"/>
  <c r="G477" i="2"/>
  <c r="G478" i="2"/>
  <c r="F477" i="2"/>
  <c r="F478" i="2"/>
  <c r="G479" i="2"/>
  <c r="F479" i="2"/>
  <c r="H645" i="3"/>
  <c r="I645" i="3"/>
  <c r="J645" i="3" s="1"/>
  <c r="G487" i="2"/>
  <c r="G488" i="2"/>
  <c r="F487" i="2"/>
  <c r="F488" i="2"/>
  <c r="J604" i="3" l="1"/>
  <c r="F426" i="2"/>
  <c r="G471" i="2"/>
  <c r="F471" i="2"/>
  <c r="F476" i="2"/>
  <c r="G476" i="2"/>
  <c r="H479" i="2"/>
  <c r="J600" i="3"/>
  <c r="G426" i="2"/>
  <c r="H475" i="2"/>
  <c r="H412" i="2"/>
  <c r="H487" i="2"/>
  <c r="H477" i="2"/>
  <c r="H472" i="2"/>
  <c r="H484" i="2"/>
  <c r="H482" i="2"/>
  <c r="H488" i="2"/>
  <c r="H478" i="2"/>
  <c r="H474" i="2"/>
  <c r="H485" i="2"/>
  <c r="H483" i="2"/>
  <c r="H481" i="2"/>
  <c r="H461" i="2"/>
  <c r="H460" i="2"/>
  <c r="H434" i="2"/>
  <c r="H432" i="2"/>
  <c r="H433" i="2"/>
  <c r="H429" i="2"/>
  <c r="H430" i="2"/>
  <c r="H427" i="2"/>
  <c r="G410" i="2"/>
  <c r="H411" i="2"/>
  <c r="F459" i="2"/>
  <c r="F455" i="2" s="1"/>
  <c r="G459" i="2"/>
  <c r="F486" i="2"/>
  <c r="G486" i="2"/>
  <c r="I594" i="3"/>
  <c r="H594" i="3"/>
  <c r="H593" i="3" s="1"/>
  <c r="I639" i="3"/>
  <c r="H639" i="3"/>
  <c r="H638" i="3" s="1"/>
  <c r="G431" i="2"/>
  <c r="F431" i="2"/>
  <c r="F480" i="2"/>
  <c r="G480" i="2"/>
  <c r="G511" i="2"/>
  <c r="G512" i="2"/>
  <c r="F511" i="2"/>
  <c r="F512" i="2"/>
  <c r="G510" i="2"/>
  <c r="F510" i="2"/>
  <c r="G528" i="2"/>
  <c r="F528" i="2"/>
  <c r="F527" i="2" s="1"/>
  <c r="F526" i="2" s="1"/>
  <c r="G543" i="2"/>
  <c r="F543" i="2"/>
  <c r="F542" i="2" s="1"/>
  <c r="H710" i="3"/>
  <c r="I710" i="3"/>
  <c r="I758" i="3"/>
  <c r="G638" i="2"/>
  <c r="F638" i="2"/>
  <c r="F637" i="2" s="1"/>
  <c r="F636" i="2" s="1"/>
  <c r="F596" i="2" s="1"/>
  <c r="F595" i="2" s="1"/>
  <c r="H716" i="3"/>
  <c r="G707" i="2"/>
  <c r="F707" i="2"/>
  <c r="F706" i="2" s="1"/>
  <c r="F705" i="2" s="1"/>
  <c r="F704" i="2" s="1"/>
  <c r="H774" i="3"/>
  <c r="H773" i="3" s="1"/>
  <c r="I774" i="3"/>
  <c r="G792" i="2"/>
  <c r="F792" i="2"/>
  <c r="F791" i="2" s="1"/>
  <c r="H798" i="3"/>
  <c r="I798" i="3"/>
  <c r="I638" i="3" l="1"/>
  <c r="G509" i="2"/>
  <c r="J798" i="3"/>
  <c r="H637" i="3"/>
  <c r="I593" i="3"/>
  <c r="J710" i="3"/>
  <c r="H510" i="2"/>
  <c r="H431" i="2"/>
  <c r="G791" i="2"/>
  <c r="H791" i="2" s="1"/>
  <c r="H792" i="2"/>
  <c r="G706" i="2"/>
  <c r="H707" i="2"/>
  <c r="G542" i="2"/>
  <c r="H542" i="2" s="1"/>
  <c r="H543" i="2"/>
  <c r="G527" i="2"/>
  <c r="G526" i="2" s="1"/>
  <c r="H528" i="2"/>
  <c r="H511" i="2"/>
  <c r="G455" i="2"/>
  <c r="H455" i="2" s="1"/>
  <c r="H459" i="2"/>
  <c r="G637" i="2"/>
  <c r="H638" i="2"/>
  <c r="H512" i="2"/>
  <c r="H480" i="2"/>
  <c r="H476" i="2"/>
  <c r="H471" i="2"/>
  <c r="H486" i="2"/>
  <c r="H426" i="2"/>
  <c r="G409" i="2"/>
  <c r="H409" i="2" s="1"/>
  <c r="H410" i="2"/>
  <c r="I772" i="3"/>
  <c r="J774" i="3"/>
  <c r="I757" i="3"/>
  <c r="J758" i="3"/>
  <c r="J639" i="3"/>
  <c r="J594" i="3"/>
  <c r="I694" i="3"/>
  <c r="I693" i="3" s="1"/>
  <c r="H694" i="3"/>
  <c r="H693" i="3" s="1"/>
  <c r="F768" i="2"/>
  <c r="I797" i="3"/>
  <c r="H797" i="3"/>
  <c r="H781" i="3" s="1"/>
  <c r="F425" i="2"/>
  <c r="F424" i="2" s="1"/>
  <c r="G425" i="2"/>
  <c r="G424" i="2" s="1"/>
  <c r="G470" i="2"/>
  <c r="G469" i="2" s="1"/>
  <c r="F470" i="2"/>
  <c r="F469" i="2" s="1"/>
  <c r="H772" i="3"/>
  <c r="H771" i="3" s="1"/>
  <c r="H770" i="3" s="1"/>
  <c r="I773" i="3"/>
  <c r="F509" i="2"/>
  <c r="F505" i="2" s="1"/>
  <c r="F541" i="2"/>
  <c r="G767" i="2"/>
  <c r="F767" i="2"/>
  <c r="F766" i="2" s="1"/>
  <c r="H568" i="3"/>
  <c r="H567" i="3" s="1"/>
  <c r="I568" i="3"/>
  <c r="G764" i="2"/>
  <c r="F764" i="2"/>
  <c r="F763" i="2" s="1"/>
  <c r="I565" i="3"/>
  <c r="J565" i="3" s="1"/>
  <c r="G760" i="2"/>
  <c r="G761" i="2"/>
  <c r="F760" i="2"/>
  <c r="F761" i="2"/>
  <c r="G762" i="2"/>
  <c r="F762" i="2"/>
  <c r="H561" i="3"/>
  <c r="I561" i="3"/>
  <c r="G757" i="2"/>
  <c r="F757" i="2"/>
  <c r="G758" i="2"/>
  <c r="F758" i="2"/>
  <c r="H558" i="3"/>
  <c r="I558" i="3"/>
  <c r="G729" i="2"/>
  <c r="F729" i="2"/>
  <c r="G730" i="2"/>
  <c r="F730" i="2"/>
  <c r="H534" i="3"/>
  <c r="I534" i="3"/>
  <c r="H531" i="3"/>
  <c r="I531" i="3"/>
  <c r="G723" i="2"/>
  <c r="F723" i="2"/>
  <c r="G724" i="2"/>
  <c r="F724" i="2"/>
  <c r="H528" i="3"/>
  <c r="H527" i="3" s="1"/>
  <c r="I528" i="3"/>
  <c r="I527" i="3" s="1"/>
  <c r="G720" i="2"/>
  <c r="F720" i="2"/>
  <c r="F719" i="2" s="1"/>
  <c r="H525" i="3"/>
  <c r="H519" i="3" s="1"/>
  <c r="I525" i="3"/>
  <c r="G718" i="2"/>
  <c r="F718" i="2"/>
  <c r="F716" i="2" s="1"/>
  <c r="G715" i="2"/>
  <c r="F715" i="2"/>
  <c r="F714" i="2" s="1"/>
  <c r="G710" i="2"/>
  <c r="F710" i="2"/>
  <c r="F709" i="2" s="1"/>
  <c r="F708" i="2" s="1"/>
  <c r="J561" i="3" l="1"/>
  <c r="J534" i="3"/>
  <c r="J531" i="3"/>
  <c r="G541" i="2"/>
  <c r="H541" i="2" s="1"/>
  <c r="J558" i="3"/>
  <c r="J638" i="3"/>
  <c r="D42" i="8"/>
  <c r="J528" i="3"/>
  <c r="J773" i="3"/>
  <c r="H758" i="2"/>
  <c r="H729" i="2"/>
  <c r="H723" i="2"/>
  <c r="H724" i="2"/>
  <c r="H757" i="2"/>
  <c r="H730" i="2"/>
  <c r="H592" i="3"/>
  <c r="H591" i="3" s="1"/>
  <c r="I567" i="3"/>
  <c r="J568" i="3"/>
  <c r="G768" i="2"/>
  <c r="H768" i="2" s="1"/>
  <c r="I781" i="3"/>
  <c r="J781" i="3" s="1"/>
  <c r="J797" i="3"/>
  <c r="G709" i="2"/>
  <c r="H710" i="2"/>
  <c r="G714" i="2"/>
  <c r="H714" i="2" s="1"/>
  <c r="H715" i="2"/>
  <c r="G716" i="2"/>
  <c r="H716" i="2" s="1"/>
  <c r="H718" i="2"/>
  <c r="G719" i="2"/>
  <c r="H719" i="2" s="1"/>
  <c r="H720" i="2"/>
  <c r="H760" i="2"/>
  <c r="G505" i="2"/>
  <c r="H505" i="2" s="1"/>
  <c r="H509" i="2"/>
  <c r="G636" i="2"/>
  <c r="H637" i="2"/>
  <c r="H761" i="2"/>
  <c r="G763" i="2"/>
  <c r="H763" i="2" s="1"/>
  <c r="H764" i="2"/>
  <c r="G766" i="2"/>
  <c r="H766" i="2" s="1"/>
  <c r="H767" i="2"/>
  <c r="H469" i="2"/>
  <c r="H470" i="2"/>
  <c r="H526" i="2"/>
  <c r="H527" i="2"/>
  <c r="G705" i="2"/>
  <c r="H706" i="2"/>
  <c r="H424" i="2"/>
  <c r="H425" i="2"/>
  <c r="I771" i="3"/>
  <c r="J772" i="3"/>
  <c r="I717" i="3"/>
  <c r="J757" i="3"/>
  <c r="J693" i="3"/>
  <c r="J694" i="3"/>
  <c r="I637" i="3"/>
  <c r="I636" i="3" s="1"/>
  <c r="I592" i="3"/>
  <c r="I591" i="3" s="1"/>
  <c r="J593" i="3"/>
  <c r="I519" i="3"/>
  <c r="J525" i="3"/>
  <c r="F468" i="2"/>
  <c r="F467" i="2" s="1"/>
  <c r="G423" i="2"/>
  <c r="G422" i="2" s="1"/>
  <c r="H557" i="3"/>
  <c r="I557" i="3"/>
  <c r="F525" i="2"/>
  <c r="F725" i="2"/>
  <c r="F756" i="2"/>
  <c r="G722" i="2"/>
  <c r="G759" i="2"/>
  <c r="F722" i="2"/>
  <c r="F721" i="2" s="1"/>
  <c r="G725" i="2"/>
  <c r="G728" i="2"/>
  <c r="G756" i="2"/>
  <c r="F759" i="2"/>
  <c r="F728" i="2"/>
  <c r="F713" i="2"/>
  <c r="F765" i="2"/>
  <c r="H515" i="3"/>
  <c r="H514" i="3" s="1"/>
  <c r="I515" i="3"/>
  <c r="G683" i="2"/>
  <c r="F683" i="2"/>
  <c r="F682" i="2" s="1"/>
  <c r="H495" i="3"/>
  <c r="I495" i="3"/>
  <c r="G685" i="2"/>
  <c r="F685" i="2"/>
  <c r="F684" i="2" s="1"/>
  <c r="H497" i="3"/>
  <c r="I497" i="3"/>
  <c r="G687" i="2"/>
  <c r="F687" i="2"/>
  <c r="F686" i="2" s="1"/>
  <c r="I499" i="3"/>
  <c r="J499" i="3" s="1"/>
  <c r="G689" i="2"/>
  <c r="F689" i="2"/>
  <c r="F688" i="2" s="1"/>
  <c r="H501" i="3"/>
  <c r="I501" i="3"/>
  <c r="G691" i="2"/>
  <c r="F691" i="2"/>
  <c r="F690" i="2" s="1"/>
  <c r="H503" i="3"/>
  <c r="I503" i="3"/>
  <c r="G693" i="2"/>
  <c r="F693" i="2"/>
  <c r="F692" i="2" s="1"/>
  <c r="H505" i="3"/>
  <c r="I505" i="3"/>
  <c r="G678" i="2"/>
  <c r="F678" i="2"/>
  <c r="F677" i="2" s="1"/>
  <c r="G680" i="2"/>
  <c r="F680" i="2"/>
  <c r="F679" i="2" s="1"/>
  <c r="H490" i="3"/>
  <c r="I490" i="3"/>
  <c r="H492" i="3"/>
  <c r="I492" i="3"/>
  <c r="G662" i="2"/>
  <c r="F662" i="2"/>
  <c r="F661" i="2" s="1"/>
  <c r="E662" i="2"/>
  <c r="E661" i="2" s="1"/>
  <c r="G657" i="2"/>
  <c r="F658" i="2"/>
  <c r="H470" i="3"/>
  <c r="I470" i="3"/>
  <c r="G656" i="2"/>
  <c r="F656" i="2"/>
  <c r="F655" i="2" s="1"/>
  <c r="H468" i="3"/>
  <c r="I468" i="3"/>
  <c r="G654" i="2"/>
  <c r="F654" i="2"/>
  <c r="F653" i="2" s="1"/>
  <c r="G547" i="2"/>
  <c r="F547" i="2"/>
  <c r="G548" i="2"/>
  <c r="F548" i="2"/>
  <c r="G585" i="2"/>
  <c r="F585" i="2"/>
  <c r="F584" i="2" s="1"/>
  <c r="G571" i="2"/>
  <c r="F571" i="2"/>
  <c r="F570" i="2" s="1"/>
  <c r="G587" i="2"/>
  <c r="F587" i="2"/>
  <c r="F586" i="2" s="1"/>
  <c r="H574" i="3"/>
  <c r="H573" i="3" s="1"/>
  <c r="I574" i="3"/>
  <c r="H437" i="3"/>
  <c r="H436" i="3" s="1"/>
  <c r="I437" i="3"/>
  <c r="H451" i="3"/>
  <c r="H453" i="3"/>
  <c r="I453" i="3"/>
  <c r="G322" i="2"/>
  <c r="F322" i="2"/>
  <c r="F321" i="2" s="1"/>
  <c r="F320" i="2" s="1"/>
  <c r="H308" i="3"/>
  <c r="H307" i="3" s="1"/>
  <c r="I308" i="3"/>
  <c r="H239" i="3"/>
  <c r="I238" i="3"/>
  <c r="G258" i="2"/>
  <c r="F258" i="2"/>
  <c r="F257" i="2" s="1"/>
  <c r="F256" i="2" s="1"/>
  <c r="G237" i="2"/>
  <c r="F237" i="2"/>
  <c r="F236" i="2" s="1"/>
  <c r="F235" i="2" s="1"/>
  <c r="G242" i="2"/>
  <c r="F242" i="2"/>
  <c r="F241" i="2" s="1"/>
  <c r="F240" i="2" s="1"/>
  <c r="G226" i="3"/>
  <c r="H223" i="3"/>
  <c r="H222" i="3" s="1"/>
  <c r="I223" i="3"/>
  <c r="G245" i="2"/>
  <c r="F245" i="2"/>
  <c r="F244" i="2" s="1"/>
  <c r="F243" i="2" s="1"/>
  <c r="H226" i="3"/>
  <c r="H225" i="3" s="1"/>
  <c r="I226" i="3"/>
  <c r="H218" i="3"/>
  <c r="H217" i="3" s="1"/>
  <c r="I218" i="3"/>
  <c r="G227" i="2"/>
  <c r="F227" i="2"/>
  <c r="F226" i="2" s="1"/>
  <c r="H209" i="3"/>
  <c r="H208" i="3" s="1"/>
  <c r="I209" i="3"/>
  <c r="H236" i="3"/>
  <c r="H235" i="3" s="1"/>
  <c r="I236" i="3"/>
  <c r="G193" i="2"/>
  <c r="F193" i="2"/>
  <c r="F192" i="2" s="1"/>
  <c r="F191" i="2" s="1"/>
  <c r="F190" i="2" s="1"/>
  <c r="H174" i="3"/>
  <c r="I174" i="3"/>
  <c r="G167" i="2"/>
  <c r="F167" i="2"/>
  <c r="F166" i="2" s="1"/>
  <c r="H148" i="3"/>
  <c r="I148" i="3"/>
  <c r="E167" i="2"/>
  <c r="G169" i="2"/>
  <c r="F169" i="2"/>
  <c r="F168" i="2" s="1"/>
  <c r="H150" i="3"/>
  <c r="I150" i="3"/>
  <c r="F171" i="2"/>
  <c r="F170" i="2" s="1"/>
  <c r="H152" i="3"/>
  <c r="I152" i="3"/>
  <c r="G173" i="2"/>
  <c r="F173" i="2"/>
  <c r="F172" i="2" s="1"/>
  <c r="H154" i="3"/>
  <c r="I154" i="3"/>
  <c r="E173" i="2"/>
  <c r="J495" i="3" l="1"/>
  <c r="J492" i="3"/>
  <c r="J503" i="3"/>
  <c r="G721" i="2"/>
  <c r="J497" i="3"/>
  <c r="H465" i="3"/>
  <c r="J490" i="3"/>
  <c r="J501" i="3"/>
  <c r="J150" i="3"/>
  <c r="J505" i="3"/>
  <c r="J453" i="3"/>
  <c r="J470" i="3"/>
  <c r="J451" i="3"/>
  <c r="H547" i="2"/>
  <c r="H556" i="3"/>
  <c r="H555" i="3" s="1"/>
  <c r="H756" i="2"/>
  <c r="H518" i="3"/>
  <c r="H517" i="3" s="1"/>
  <c r="H287" i="3"/>
  <c r="H728" i="2"/>
  <c r="H173" i="3"/>
  <c r="H172" i="3" s="1"/>
  <c r="H238" i="3"/>
  <c r="J238" i="3" s="1"/>
  <c r="J239" i="3"/>
  <c r="J154" i="3"/>
  <c r="J148" i="3"/>
  <c r="J519" i="3"/>
  <c r="D39" i="8"/>
  <c r="H548" i="2"/>
  <c r="G765" i="2"/>
  <c r="H765" i="2" s="1"/>
  <c r="I573" i="3"/>
  <c r="J574" i="3"/>
  <c r="E42" i="8"/>
  <c r="F42" i="8" s="1"/>
  <c r="J567" i="3"/>
  <c r="I556" i="3"/>
  <c r="J557" i="3"/>
  <c r="G713" i="2"/>
  <c r="H713" i="2" s="1"/>
  <c r="I514" i="3"/>
  <c r="J515" i="3"/>
  <c r="I465" i="3"/>
  <c r="I464" i="3" s="1"/>
  <c r="J468" i="3"/>
  <c r="I436" i="3"/>
  <c r="J437" i="3"/>
  <c r="I307" i="3"/>
  <c r="J308" i="3"/>
  <c r="I235" i="3"/>
  <c r="E30" i="8" s="1"/>
  <c r="J236" i="3"/>
  <c r="I225" i="3"/>
  <c r="J226" i="3"/>
  <c r="I222" i="3"/>
  <c r="J223" i="3"/>
  <c r="I173" i="3"/>
  <c r="J174" i="3"/>
  <c r="G171" i="2"/>
  <c r="G170" i="2" s="1"/>
  <c r="H170" i="2" s="1"/>
  <c r="J152" i="3"/>
  <c r="G468" i="2"/>
  <c r="G467" i="2" s="1"/>
  <c r="H467" i="2" s="1"/>
  <c r="F423" i="2"/>
  <c r="G168" i="2"/>
  <c r="H168" i="2" s="1"/>
  <c r="H169" i="2"/>
  <c r="G241" i="2"/>
  <c r="H242" i="2"/>
  <c r="G236" i="2"/>
  <c r="H237" i="2"/>
  <c r="G257" i="2"/>
  <c r="H258" i="2"/>
  <c r="G321" i="2"/>
  <c r="H322" i="2"/>
  <c r="G586" i="2"/>
  <c r="H586" i="2" s="1"/>
  <c r="H587" i="2"/>
  <c r="G570" i="2"/>
  <c r="H570" i="2" s="1"/>
  <c r="H571" i="2"/>
  <c r="G584" i="2"/>
  <c r="H584" i="2" s="1"/>
  <c r="H585" i="2"/>
  <c r="G653" i="2"/>
  <c r="H653" i="2" s="1"/>
  <c r="H654" i="2"/>
  <c r="G655" i="2"/>
  <c r="H655" i="2" s="1"/>
  <c r="H656" i="2"/>
  <c r="G686" i="2"/>
  <c r="H686" i="2" s="1"/>
  <c r="H687" i="2"/>
  <c r="G684" i="2"/>
  <c r="H684" i="2" s="1"/>
  <c r="H685" i="2"/>
  <c r="G682" i="2"/>
  <c r="H682" i="2" s="1"/>
  <c r="H683" i="2"/>
  <c r="H722" i="2"/>
  <c r="G704" i="2"/>
  <c r="H704" i="2" s="1"/>
  <c r="H705" i="2"/>
  <c r="G596" i="2"/>
  <c r="H636" i="2"/>
  <c r="G172" i="2"/>
  <c r="H172" i="2" s="1"/>
  <c r="H173" i="2"/>
  <c r="G166" i="2"/>
  <c r="H166" i="2" s="1"/>
  <c r="H167" i="2"/>
  <c r="G192" i="2"/>
  <c r="H193" i="2"/>
  <c r="G226" i="2"/>
  <c r="H226" i="2" s="1"/>
  <c r="H227" i="2"/>
  <c r="G244" i="2"/>
  <c r="H245" i="2"/>
  <c r="F657" i="2"/>
  <c r="H657" i="2" s="1"/>
  <c r="H658" i="2"/>
  <c r="G661" i="2"/>
  <c r="H661" i="2" s="1"/>
  <c r="H662" i="2"/>
  <c r="G679" i="2"/>
  <c r="H679" i="2" s="1"/>
  <c r="H680" i="2"/>
  <c r="G677" i="2"/>
  <c r="H677" i="2" s="1"/>
  <c r="H678" i="2"/>
  <c r="G692" i="2"/>
  <c r="H692" i="2" s="1"/>
  <c r="H693" i="2"/>
  <c r="G690" i="2"/>
  <c r="H690" i="2" s="1"/>
  <c r="H691" i="2"/>
  <c r="G688" i="2"/>
  <c r="H688" i="2" s="1"/>
  <c r="H689" i="2"/>
  <c r="H725" i="2"/>
  <c r="H759" i="2"/>
  <c r="G525" i="2"/>
  <c r="G708" i="2"/>
  <c r="H708" i="2" s="1"/>
  <c r="H709" i="2"/>
  <c r="G225" i="3"/>
  <c r="I770" i="3"/>
  <c r="J770" i="3" s="1"/>
  <c r="J771" i="3"/>
  <c r="J717" i="3"/>
  <c r="I716" i="3"/>
  <c r="J716" i="3" s="1"/>
  <c r="J637" i="3"/>
  <c r="J592" i="3"/>
  <c r="I518" i="3"/>
  <c r="I517" i="3" s="1"/>
  <c r="J527" i="3"/>
  <c r="E38" i="8"/>
  <c r="I217" i="3"/>
  <c r="J218" i="3"/>
  <c r="I208" i="3"/>
  <c r="J208" i="3" s="1"/>
  <c r="J209" i="3"/>
  <c r="F583" i="2"/>
  <c r="I450" i="3"/>
  <c r="H450" i="3"/>
  <c r="H464" i="3"/>
  <c r="D30" i="8"/>
  <c r="H572" i="3"/>
  <c r="H513" i="3"/>
  <c r="F712" i="2"/>
  <c r="F711" i="2" s="1"/>
  <c r="F569" i="2"/>
  <c r="G755" i="2"/>
  <c r="I147" i="3"/>
  <c r="F165" i="2"/>
  <c r="H147" i="3"/>
  <c r="I489" i="3"/>
  <c r="H489" i="3"/>
  <c r="H494" i="3"/>
  <c r="I494" i="3"/>
  <c r="F755" i="2"/>
  <c r="F754" i="2" s="1"/>
  <c r="F753" i="2" s="1"/>
  <c r="F676" i="2"/>
  <c r="F681" i="2"/>
  <c r="F546" i="2"/>
  <c r="F545" i="2" s="1"/>
  <c r="G546" i="2"/>
  <c r="G545" i="2" s="1"/>
  <c r="H216" i="3"/>
  <c r="H215" i="3" s="1"/>
  <c r="F234" i="2"/>
  <c r="F233" i="2" s="1"/>
  <c r="G104" i="2"/>
  <c r="F104" i="2"/>
  <c r="F103" i="2" s="1"/>
  <c r="G106" i="2"/>
  <c r="F106" i="2"/>
  <c r="F105" i="2" s="1"/>
  <c r="H87" i="3"/>
  <c r="I87" i="3"/>
  <c r="G87" i="3"/>
  <c r="I89" i="3"/>
  <c r="H89" i="3"/>
  <c r="G101" i="2"/>
  <c r="F101" i="2"/>
  <c r="F100" i="2" s="1"/>
  <c r="F99" i="2" s="1"/>
  <c r="J173" i="3" l="1"/>
  <c r="I172" i="3"/>
  <c r="H286" i="3"/>
  <c r="H525" i="2"/>
  <c r="F422" i="2"/>
  <c r="H422" i="2" s="1"/>
  <c r="J87" i="3"/>
  <c r="F32" i="8"/>
  <c r="I513" i="3"/>
  <c r="J513" i="3" s="1"/>
  <c r="D37" i="8"/>
  <c r="I216" i="3"/>
  <c r="I215" i="3" s="1"/>
  <c r="J215" i="3" s="1"/>
  <c r="H512" i="3"/>
  <c r="G569" i="2"/>
  <c r="H569" i="2" s="1"/>
  <c r="D45" i="8"/>
  <c r="J436" i="3"/>
  <c r="J573" i="3"/>
  <c r="J465" i="3"/>
  <c r="J489" i="3"/>
  <c r="J222" i="3"/>
  <c r="J217" i="3"/>
  <c r="J89" i="3"/>
  <c r="J225" i="3"/>
  <c r="J172" i="3"/>
  <c r="H171" i="2"/>
  <c r="E37" i="8"/>
  <c r="H435" i="3"/>
  <c r="J235" i="3"/>
  <c r="D38" i="8"/>
  <c r="F38" i="8" s="1"/>
  <c r="D44" i="8"/>
  <c r="I572" i="3"/>
  <c r="J572" i="3" s="1"/>
  <c r="H423" i="2"/>
  <c r="G681" i="2"/>
  <c r="H681" i="2" s="1"/>
  <c r="I555" i="3"/>
  <c r="J555" i="3" s="1"/>
  <c r="J556" i="3"/>
  <c r="E39" i="8"/>
  <c r="F39" i="8" s="1"/>
  <c r="J514" i="3"/>
  <c r="E44" i="8"/>
  <c r="J494" i="3"/>
  <c r="G652" i="2"/>
  <c r="G651" i="2" s="1"/>
  <c r="G583" i="2"/>
  <c r="H583" i="2" s="1"/>
  <c r="I435" i="3"/>
  <c r="I434" i="3" s="1"/>
  <c r="J450" i="3"/>
  <c r="I287" i="3"/>
  <c r="J307" i="3"/>
  <c r="G165" i="2"/>
  <c r="H165" i="2" s="1"/>
  <c r="E45" i="8"/>
  <c r="J147" i="3"/>
  <c r="H468" i="2"/>
  <c r="G100" i="2"/>
  <c r="H101" i="2"/>
  <c r="H545" i="2"/>
  <c r="H546" i="2"/>
  <c r="G754" i="2"/>
  <c r="H755" i="2"/>
  <c r="G712" i="2"/>
  <c r="G711" i="2" s="1"/>
  <c r="H721" i="2"/>
  <c r="G105" i="2"/>
  <c r="H105" i="2" s="1"/>
  <c r="H106" i="2"/>
  <c r="G103" i="2"/>
  <c r="H103" i="2" s="1"/>
  <c r="H104" i="2"/>
  <c r="G676" i="2"/>
  <c r="H676" i="2" s="1"/>
  <c r="F30" i="8"/>
  <c r="F652" i="2"/>
  <c r="F651" i="2" s="1"/>
  <c r="F650" i="2" s="1"/>
  <c r="G243" i="2"/>
  <c r="H243" i="2" s="1"/>
  <c r="H244" i="2"/>
  <c r="G191" i="2"/>
  <c r="G190" i="2" s="1"/>
  <c r="H192" i="2"/>
  <c r="H596" i="2"/>
  <c r="G595" i="2"/>
  <c r="H595" i="2" s="1"/>
  <c r="G320" i="2"/>
  <c r="H320" i="2" s="1"/>
  <c r="H321" i="2"/>
  <c r="G256" i="2"/>
  <c r="H256" i="2" s="1"/>
  <c r="H257" i="2"/>
  <c r="G235" i="2"/>
  <c r="H236" i="2"/>
  <c r="G240" i="2"/>
  <c r="H240" i="2" s="1"/>
  <c r="H241" i="2"/>
  <c r="J591" i="3"/>
  <c r="I590" i="3"/>
  <c r="I589" i="3" s="1"/>
  <c r="J517" i="3"/>
  <c r="J518" i="3"/>
  <c r="E33" i="8"/>
  <c r="J464" i="3"/>
  <c r="H463" i="3"/>
  <c r="H462" i="3" s="1"/>
  <c r="D33" i="8"/>
  <c r="I463" i="3"/>
  <c r="F568" i="2"/>
  <c r="F567" i="2" s="1"/>
  <c r="F675" i="2"/>
  <c r="F674" i="2" s="1"/>
  <c r="E43" i="8"/>
  <c r="I488" i="3"/>
  <c r="H571" i="3"/>
  <c r="D43" i="8"/>
  <c r="H488" i="3"/>
  <c r="H487" i="3" s="1"/>
  <c r="D27" i="8"/>
  <c r="F544" i="2"/>
  <c r="F524" i="2" s="1"/>
  <c r="H86" i="3"/>
  <c r="I86" i="3"/>
  <c r="F102" i="2"/>
  <c r="H77" i="3"/>
  <c r="I77" i="3"/>
  <c r="H75" i="3"/>
  <c r="I75" i="3"/>
  <c r="H434" i="3" l="1"/>
  <c r="H408" i="3" s="1"/>
  <c r="J216" i="3"/>
  <c r="E27" i="8"/>
  <c r="F27" i="8" s="1"/>
  <c r="F37" i="8"/>
  <c r="F44" i="8"/>
  <c r="I571" i="3"/>
  <c r="I570" i="3" s="1"/>
  <c r="J77" i="3"/>
  <c r="E31" i="8"/>
  <c r="F45" i="8"/>
  <c r="J435" i="3"/>
  <c r="D31" i="8"/>
  <c r="G102" i="2"/>
  <c r="H102" i="2" s="1"/>
  <c r="J75" i="3"/>
  <c r="F43" i="8"/>
  <c r="D41" i="8"/>
  <c r="G544" i="2"/>
  <c r="I487" i="3"/>
  <c r="J487" i="3" s="1"/>
  <c r="J488" i="3"/>
  <c r="H652" i="2"/>
  <c r="G568" i="2"/>
  <c r="I408" i="3"/>
  <c r="J434" i="3"/>
  <c r="I286" i="3"/>
  <c r="J287" i="3"/>
  <c r="E41" i="8"/>
  <c r="J86" i="3"/>
  <c r="H570" i="3"/>
  <c r="H711" i="2"/>
  <c r="H712" i="2"/>
  <c r="G753" i="2"/>
  <c r="H753" i="2" s="1"/>
  <c r="H754" i="2"/>
  <c r="G675" i="2"/>
  <c r="F33" i="8"/>
  <c r="H235" i="2"/>
  <c r="G234" i="2"/>
  <c r="H191" i="2"/>
  <c r="H190" i="2"/>
  <c r="G99" i="2"/>
  <c r="H99" i="2" s="1"/>
  <c r="H100" i="2"/>
  <c r="G650" i="2"/>
  <c r="H650" i="2" s="1"/>
  <c r="H651" i="2"/>
  <c r="I512" i="3"/>
  <c r="J512" i="3" s="1"/>
  <c r="I462" i="3"/>
  <c r="J462" i="3" s="1"/>
  <c r="J463" i="3"/>
  <c r="I74" i="3"/>
  <c r="H74" i="3"/>
  <c r="G56" i="2"/>
  <c r="F56" i="2"/>
  <c r="F55" i="2" s="1"/>
  <c r="H50" i="3"/>
  <c r="I50" i="3"/>
  <c r="G261" i="2"/>
  <c r="F261" i="2"/>
  <c r="F260" i="2" s="1"/>
  <c r="F259" i="2" s="1"/>
  <c r="H242" i="3"/>
  <c r="H241" i="3" s="1"/>
  <c r="I242" i="3"/>
  <c r="H54" i="3"/>
  <c r="H53" i="3" s="1"/>
  <c r="I54" i="3"/>
  <c r="J408" i="3" l="1"/>
  <c r="J571" i="3"/>
  <c r="F31" i="8"/>
  <c r="G524" i="2"/>
  <c r="H524" i="2" s="1"/>
  <c r="G567" i="2"/>
  <c r="H567" i="2" s="1"/>
  <c r="J286" i="3"/>
  <c r="J570" i="3"/>
  <c r="J50" i="3"/>
  <c r="F41" i="8"/>
  <c r="H544" i="2"/>
  <c r="H568" i="2"/>
  <c r="M408" i="3"/>
  <c r="J74" i="3"/>
  <c r="I241" i="3"/>
  <c r="J242" i="3"/>
  <c r="I53" i="3"/>
  <c r="J53" i="3" s="1"/>
  <c r="J54" i="3"/>
  <c r="G260" i="2"/>
  <c r="H261" i="2"/>
  <c r="G55" i="2"/>
  <c r="H55" i="2" s="1"/>
  <c r="H56" i="2"/>
  <c r="G674" i="2"/>
  <c r="H674" i="2" s="1"/>
  <c r="H675" i="2"/>
  <c r="G233" i="2"/>
  <c r="H233" i="2" s="1"/>
  <c r="H234" i="2"/>
  <c r="F54" i="2"/>
  <c r="F53" i="2" s="1"/>
  <c r="I49" i="3"/>
  <c r="H49" i="3"/>
  <c r="H52" i="3"/>
  <c r="J241" i="3" l="1"/>
  <c r="I52" i="3"/>
  <c r="J52" i="3" s="1"/>
  <c r="G54" i="2"/>
  <c r="G53" i="2" s="1"/>
  <c r="H53" i="2" s="1"/>
  <c r="H48" i="3"/>
  <c r="I48" i="3"/>
  <c r="J48" i="3" s="1"/>
  <c r="J49" i="3"/>
  <c r="G259" i="2"/>
  <c r="H259" i="2" s="1"/>
  <c r="H260" i="2"/>
  <c r="E36" i="8"/>
  <c r="D36" i="8"/>
  <c r="H24" i="3"/>
  <c r="H23" i="3" s="1"/>
  <c r="I24" i="3"/>
  <c r="I23" i="3" s="1"/>
  <c r="G134" i="2"/>
  <c r="F134" i="2"/>
  <c r="F133" i="2" s="1"/>
  <c r="H115" i="3"/>
  <c r="I115" i="3"/>
  <c r="G136" i="2"/>
  <c r="F136" i="2"/>
  <c r="F135" i="2" s="1"/>
  <c r="H117" i="3"/>
  <c r="I117" i="3"/>
  <c r="G137" i="2"/>
  <c r="F137" i="2"/>
  <c r="H104" i="3"/>
  <c r="H91" i="3" s="1"/>
  <c r="I104" i="3"/>
  <c r="I91" i="3" s="1"/>
  <c r="G104" i="3"/>
  <c r="G91" i="3" s="1"/>
  <c r="H54" i="2" l="1"/>
  <c r="J115" i="3"/>
  <c r="J117" i="3"/>
  <c r="J91" i="3"/>
  <c r="J104" i="3"/>
  <c r="J23" i="3"/>
  <c r="J24" i="3"/>
  <c r="H22" i="2"/>
  <c r="H23" i="2"/>
  <c r="H137" i="2"/>
  <c r="G135" i="2"/>
  <c r="H135" i="2" s="1"/>
  <c r="H136" i="2"/>
  <c r="G133" i="2"/>
  <c r="H133" i="2" s="1"/>
  <c r="H134" i="2"/>
  <c r="F36" i="8"/>
  <c r="I22" i="3"/>
  <c r="H22" i="3"/>
  <c r="I114" i="3"/>
  <c r="H114" i="3"/>
  <c r="F132" i="2"/>
  <c r="F131" i="2" s="1"/>
  <c r="F130" i="2" s="1"/>
  <c r="G333" i="2"/>
  <c r="J22" i="3" l="1"/>
  <c r="G132" i="2"/>
  <c r="G131" i="2" s="1"/>
  <c r="H113" i="3"/>
  <c r="H112" i="3" s="1"/>
  <c r="J114" i="3"/>
  <c r="H132" i="2"/>
  <c r="H20" i="2"/>
  <c r="H21" i="2"/>
  <c r="I113" i="3"/>
  <c r="G219" i="2"/>
  <c r="F219" i="2"/>
  <c r="H201" i="3"/>
  <c r="I201" i="3"/>
  <c r="G418" i="2"/>
  <c r="F418" i="2"/>
  <c r="F417" i="2" s="1"/>
  <c r="F420" i="2"/>
  <c r="F419" i="2" s="1"/>
  <c r="H406" i="3"/>
  <c r="I406" i="3"/>
  <c r="J406" i="3" s="1"/>
  <c r="H404" i="3"/>
  <c r="H403" i="3" s="1"/>
  <c r="I404" i="3"/>
  <c r="I403" i="3" s="1"/>
  <c r="H399" i="3"/>
  <c r="H398" i="3" s="1"/>
  <c r="I399" i="3"/>
  <c r="J404" i="3" l="1"/>
  <c r="F416" i="2"/>
  <c r="H397" i="3"/>
  <c r="H396" i="3" s="1"/>
  <c r="I398" i="3"/>
  <c r="J399" i="3"/>
  <c r="I112" i="3"/>
  <c r="J112" i="3" s="1"/>
  <c r="J113" i="3"/>
  <c r="J201" i="3"/>
  <c r="I198" i="3"/>
  <c r="G417" i="2"/>
  <c r="H417" i="2" s="1"/>
  <c r="H418" i="2"/>
  <c r="H198" i="3"/>
  <c r="H219" i="2"/>
  <c r="G130" i="2"/>
  <c r="H130" i="2" s="1"/>
  <c r="H131" i="2"/>
  <c r="G216" i="2"/>
  <c r="F216" i="2"/>
  <c r="F215" i="2" s="1"/>
  <c r="F214" i="2" s="1"/>
  <c r="E29" i="8"/>
  <c r="F415" i="2"/>
  <c r="H402" i="3"/>
  <c r="H401" i="3" s="1"/>
  <c r="D29" i="8"/>
  <c r="G420" i="2"/>
  <c r="G335" i="2"/>
  <c r="F335" i="2"/>
  <c r="F334" i="2" s="1"/>
  <c r="G332" i="2"/>
  <c r="F333" i="2"/>
  <c r="H321" i="3"/>
  <c r="H319" i="3"/>
  <c r="H316" i="3" s="1"/>
  <c r="I319" i="3"/>
  <c r="I316" i="3" s="1"/>
  <c r="H395" i="3" l="1"/>
  <c r="J321" i="3"/>
  <c r="H197" i="3"/>
  <c r="H196" i="3" s="1"/>
  <c r="I402" i="3"/>
  <c r="J402" i="3" s="1"/>
  <c r="J403" i="3"/>
  <c r="I397" i="3"/>
  <c r="J398" i="3"/>
  <c r="J319" i="3"/>
  <c r="F332" i="2"/>
  <c r="H333" i="2"/>
  <c r="G419" i="2"/>
  <c r="G416" i="2" s="1"/>
  <c r="H420" i="2"/>
  <c r="G334" i="2"/>
  <c r="H334" i="2" s="1"/>
  <c r="H335" i="2"/>
  <c r="F29" i="8"/>
  <c r="G215" i="2"/>
  <c r="H216" i="2"/>
  <c r="J198" i="3"/>
  <c r="I197" i="3"/>
  <c r="F414" i="2"/>
  <c r="F408" i="2" s="1"/>
  <c r="I579" i="3"/>
  <c r="H579" i="3"/>
  <c r="F807" i="2"/>
  <c r="G807" i="2"/>
  <c r="F649" i="2"/>
  <c r="G649" i="2"/>
  <c r="G308" i="2"/>
  <c r="G307" i="2" s="1"/>
  <c r="G304" i="2" s="1"/>
  <c r="F308" i="2"/>
  <c r="F307" i="2" s="1"/>
  <c r="F304" i="2" s="1"/>
  <c r="H257" i="3"/>
  <c r="H256" i="3" s="1"/>
  <c r="D28" i="8" l="1"/>
  <c r="F329" i="2"/>
  <c r="F328" i="2" s="1"/>
  <c r="G329" i="2"/>
  <c r="I401" i="3"/>
  <c r="J401" i="3" s="1"/>
  <c r="H332" i="2"/>
  <c r="E28" i="8"/>
  <c r="I396" i="3"/>
  <c r="J396" i="3" s="1"/>
  <c r="J397" i="3"/>
  <c r="J316" i="3"/>
  <c r="H649" i="2"/>
  <c r="H807" i="2"/>
  <c r="G214" i="2"/>
  <c r="H214" i="2" s="1"/>
  <c r="H215" i="2"/>
  <c r="H308" i="2"/>
  <c r="J579" i="3"/>
  <c r="I196" i="3"/>
  <c r="J196" i="3" s="1"/>
  <c r="J197" i="3"/>
  <c r="H419" i="2"/>
  <c r="I315" i="3"/>
  <c r="E26" i="8"/>
  <c r="H315" i="3"/>
  <c r="D26" i="8"/>
  <c r="G277" i="2"/>
  <c r="F277" i="2"/>
  <c r="G275" i="2"/>
  <c r="F275" i="2"/>
  <c r="E275" i="2"/>
  <c r="I257" i="3"/>
  <c r="G257" i="3"/>
  <c r="F28" i="8" l="1"/>
  <c r="D25" i="8"/>
  <c r="I395" i="3"/>
  <c r="J395" i="3" s="1"/>
  <c r="G256" i="3"/>
  <c r="J261" i="3"/>
  <c r="C25" i="8"/>
  <c r="J315" i="3"/>
  <c r="I256" i="3"/>
  <c r="J257" i="3"/>
  <c r="F26" i="8"/>
  <c r="H304" i="2"/>
  <c r="H307" i="2"/>
  <c r="G415" i="2"/>
  <c r="H416" i="2"/>
  <c r="H275" i="2"/>
  <c r="H277" i="2"/>
  <c r="H329" i="2"/>
  <c r="G328" i="2"/>
  <c r="H328" i="2" s="1"/>
  <c r="F303" i="2"/>
  <c r="F302" i="2" s="1"/>
  <c r="F274" i="2"/>
  <c r="G274" i="2"/>
  <c r="G271" i="2"/>
  <c r="G270" i="2" s="1"/>
  <c r="F271" i="2"/>
  <c r="E271" i="2"/>
  <c r="H250" i="3"/>
  <c r="H249" i="3" s="1"/>
  <c r="I250" i="3"/>
  <c r="G250" i="3"/>
  <c r="E25" i="8" l="1"/>
  <c r="F25" i="8" s="1"/>
  <c r="G249" i="3"/>
  <c r="I249" i="3"/>
  <c r="H248" i="3"/>
  <c r="F270" i="2"/>
  <c r="F269" i="2" s="1"/>
  <c r="F268" i="2" s="1"/>
  <c r="E270" i="2"/>
  <c r="E269" i="2" s="1"/>
  <c r="E268" i="2" s="1"/>
  <c r="J256" i="3"/>
  <c r="G303" i="2"/>
  <c r="H303" i="2" s="1"/>
  <c r="J250" i="3"/>
  <c r="H271" i="2"/>
  <c r="H279" i="2"/>
  <c r="H415" i="2"/>
  <c r="G414" i="2"/>
  <c r="H274" i="2"/>
  <c r="D24" i="8"/>
  <c r="E24" i="8"/>
  <c r="G252" i="2"/>
  <c r="F252" i="2"/>
  <c r="F251" i="2" s="1"/>
  <c r="F250" i="2" s="1"/>
  <c r="F249" i="2" s="1"/>
  <c r="H233" i="3"/>
  <c r="H232" i="3" s="1"/>
  <c r="I233" i="3"/>
  <c r="F267" i="2" l="1"/>
  <c r="F266" i="2" s="1"/>
  <c r="J249" i="3"/>
  <c r="I248" i="3"/>
  <c r="G302" i="2"/>
  <c r="H302" i="2" s="1"/>
  <c r="H231" i="3"/>
  <c r="D23" i="8" s="1"/>
  <c r="F24" i="8"/>
  <c r="I232" i="3"/>
  <c r="J233" i="3"/>
  <c r="G408" i="2"/>
  <c r="H408" i="2" s="1"/>
  <c r="H414" i="2"/>
  <c r="G251" i="2"/>
  <c r="H252" i="2"/>
  <c r="G269" i="2"/>
  <c r="H270" i="2"/>
  <c r="H859" i="3"/>
  <c r="H858" i="3" s="1"/>
  <c r="H857" i="3" s="1"/>
  <c r="H856" i="3" s="1"/>
  <c r="I859" i="3"/>
  <c r="H854" i="3"/>
  <c r="H853" i="3" s="1"/>
  <c r="H852" i="3" s="1"/>
  <c r="I854" i="3"/>
  <c r="H845" i="3"/>
  <c r="H844" i="3" s="1"/>
  <c r="I845" i="3"/>
  <c r="I844" i="3" s="1"/>
  <c r="G59" i="2"/>
  <c r="F59" i="2"/>
  <c r="G63" i="2"/>
  <c r="F63" i="2"/>
  <c r="F62" i="2" s="1"/>
  <c r="H839" i="3"/>
  <c r="F703" i="2" s="1"/>
  <c r="I839" i="3"/>
  <c r="H831" i="3"/>
  <c r="I831" i="3"/>
  <c r="G33" i="2"/>
  <c r="F33" i="2"/>
  <c r="G34" i="2"/>
  <c r="F34" i="2"/>
  <c r="H817" i="3"/>
  <c r="I817" i="3"/>
  <c r="H825" i="3"/>
  <c r="H824" i="3" s="1"/>
  <c r="I825" i="3"/>
  <c r="G36" i="2"/>
  <c r="F36" i="2"/>
  <c r="F35" i="2" s="1"/>
  <c r="H820" i="3"/>
  <c r="I820" i="3"/>
  <c r="F58" i="2" l="1"/>
  <c r="J248" i="3"/>
  <c r="J817" i="3"/>
  <c r="J820" i="3"/>
  <c r="J831" i="3"/>
  <c r="I853" i="3"/>
  <c r="J854" i="3"/>
  <c r="I231" i="3"/>
  <c r="E23" i="8" s="1"/>
  <c r="J232" i="3"/>
  <c r="G703" i="2"/>
  <c r="H703" i="2" s="1"/>
  <c r="J839" i="3"/>
  <c r="G35" i="2"/>
  <c r="H35" i="2" s="1"/>
  <c r="H36" i="2"/>
  <c r="H34" i="2"/>
  <c r="H33" i="2"/>
  <c r="G62" i="2"/>
  <c r="H62" i="2" s="1"/>
  <c r="H63" i="2"/>
  <c r="H59" i="2"/>
  <c r="H269" i="2"/>
  <c r="G268" i="2"/>
  <c r="G250" i="2"/>
  <c r="H251" i="2"/>
  <c r="J844" i="3"/>
  <c r="J845" i="3"/>
  <c r="I824" i="3"/>
  <c r="J824" i="3" s="1"/>
  <c r="J825" i="3"/>
  <c r="I858" i="3"/>
  <c r="J859" i="3"/>
  <c r="F57" i="2"/>
  <c r="H816" i="3"/>
  <c r="I816" i="3"/>
  <c r="H823" i="3"/>
  <c r="H822" i="3" s="1"/>
  <c r="H830" i="3"/>
  <c r="H829" i="3" s="1"/>
  <c r="I838" i="3"/>
  <c r="H838" i="3"/>
  <c r="H837" i="3" s="1"/>
  <c r="H836" i="3" s="1"/>
  <c r="I830" i="3"/>
  <c r="F32" i="2"/>
  <c r="F31" i="2" s="1"/>
  <c r="G32" i="2"/>
  <c r="H68" i="3"/>
  <c r="I68" i="3"/>
  <c r="H70" i="3"/>
  <c r="I70" i="3"/>
  <c r="I66" i="3"/>
  <c r="J66" i="3" s="1"/>
  <c r="H62" i="3"/>
  <c r="I62" i="3"/>
  <c r="G80" i="2"/>
  <c r="F80" i="2"/>
  <c r="G83" i="2"/>
  <c r="F83" i="2"/>
  <c r="F82" i="2" s="1"/>
  <c r="E48" i="8"/>
  <c r="F248" i="2"/>
  <c r="F189" i="2" s="1"/>
  <c r="G267" i="2" l="1"/>
  <c r="G266" i="2" s="1"/>
  <c r="G58" i="2"/>
  <c r="G57" i="2" s="1"/>
  <c r="H57" i="2" s="1"/>
  <c r="J70" i="3"/>
  <c r="J816" i="3"/>
  <c r="J68" i="3"/>
  <c r="I852" i="3"/>
  <c r="J852" i="3" s="1"/>
  <c r="J853" i="3"/>
  <c r="F23" i="8"/>
  <c r="J231" i="3"/>
  <c r="I61" i="3"/>
  <c r="J62" i="3"/>
  <c r="I837" i="3"/>
  <c r="J838" i="3"/>
  <c r="H80" i="2"/>
  <c r="G82" i="2"/>
  <c r="H82" i="2" s="1"/>
  <c r="H83" i="2"/>
  <c r="G31" i="2"/>
  <c r="H31" i="2" s="1"/>
  <c r="H32" i="2"/>
  <c r="G249" i="2"/>
  <c r="H250" i="2"/>
  <c r="H268" i="2"/>
  <c r="I829" i="3"/>
  <c r="J829" i="3" s="1"/>
  <c r="J830" i="3"/>
  <c r="I823" i="3"/>
  <c r="I857" i="3"/>
  <c r="J858" i="3"/>
  <c r="H61" i="3"/>
  <c r="F77" i="2"/>
  <c r="F72" i="2" s="1"/>
  <c r="H56" i="3"/>
  <c r="I843" i="3"/>
  <c r="H843" i="3"/>
  <c r="H842" i="3" s="1"/>
  <c r="H841" i="3" s="1"/>
  <c r="G702" i="2"/>
  <c r="H828" i="3"/>
  <c r="H827" i="3" s="1"/>
  <c r="I815" i="3"/>
  <c r="H815" i="3"/>
  <c r="H814" i="3" s="1"/>
  <c r="H813" i="3" s="1"/>
  <c r="I230" i="3"/>
  <c r="H230" i="3"/>
  <c r="H171" i="3" s="1"/>
  <c r="D48" i="8"/>
  <c r="F48" i="8" s="1"/>
  <c r="F702" i="2"/>
  <c r="F701" i="2" s="1"/>
  <c r="G176" i="2"/>
  <c r="F176" i="2"/>
  <c r="F175" i="2" s="1"/>
  <c r="E176" i="2"/>
  <c r="E175" i="2" s="1"/>
  <c r="G178" i="2"/>
  <c r="F178" i="2"/>
  <c r="F177" i="2" s="1"/>
  <c r="E178" i="2"/>
  <c r="E177" i="2" s="1"/>
  <c r="G180" i="2"/>
  <c r="F180" i="2"/>
  <c r="F179" i="2" s="1"/>
  <c r="E180" i="2"/>
  <c r="E179" i="2" s="1"/>
  <c r="G182" i="2"/>
  <c r="F182" i="2"/>
  <c r="F181" i="2" s="1"/>
  <c r="E182" i="2"/>
  <c r="E181" i="2" s="1"/>
  <c r="G188" i="2"/>
  <c r="F188" i="2"/>
  <c r="F187" i="2" s="1"/>
  <c r="E188" i="2"/>
  <c r="E187" i="2" s="1"/>
  <c r="H169" i="3"/>
  <c r="I169" i="3"/>
  <c r="J169" i="3" s="1"/>
  <c r="G169" i="3"/>
  <c r="H163" i="3"/>
  <c r="I163" i="3"/>
  <c r="G163" i="3"/>
  <c r="H161" i="3"/>
  <c r="I161" i="3"/>
  <c r="G161" i="3"/>
  <c r="I159" i="3"/>
  <c r="J159" i="3" s="1"/>
  <c r="G159" i="3"/>
  <c r="H157" i="3"/>
  <c r="I157" i="3"/>
  <c r="J157" i="3" s="1"/>
  <c r="G157" i="3"/>
  <c r="J163" i="3" l="1"/>
  <c r="J161" i="3"/>
  <c r="G77" i="2"/>
  <c r="G72" i="2" s="1"/>
  <c r="H72" i="2" s="1"/>
  <c r="J61" i="3"/>
  <c r="I56" i="3"/>
  <c r="J56" i="3" s="1"/>
  <c r="G30" i="2"/>
  <c r="I836" i="3"/>
  <c r="J836" i="3" s="1"/>
  <c r="J837" i="3"/>
  <c r="H58" i="2"/>
  <c r="G181" i="2"/>
  <c r="H181" i="2" s="1"/>
  <c r="H182" i="2"/>
  <c r="G177" i="2"/>
  <c r="H177" i="2" s="1"/>
  <c r="H178" i="2"/>
  <c r="G701" i="2"/>
  <c r="H701" i="2" s="1"/>
  <c r="H702" i="2"/>
  <c r="H77" i="2"/>
  <c r="H249" i="2"/>
  <c r="G248" i="2"/>
  <c r="G187" i="2"/>
  <c r="H187" i="2" s="1"/>
  <c r="H188" i="2"/>
  <c r="G179" i="2"/>
  <c r="H179" i="2" s="1"/>
  <c r="H180" i="2"/>
  <c r="G175" i="2"/>
  <c r="H175" i="2" s="1"/>
  <c r="H176" i="2"/>
  <c r="H267" i="2"/>
  <c r="I842" i="3"/>
  <c r="J842" i="3" s="1"/>
  <c r="J843" i="3"/>
  <c r="I828" i="3"/>
  <c r="I822" i="3"/>
  <c r="J822" i="3" s="1"/>
  <c r="J823" i="3"/>
  <c r="I814" i="3"/>
  <c r="J815" i="3"/>
  <c r="I171" i="3"/>
  <c r="J171" i="3" s="1"/>
  <c r="J230" i="3"/>
  <c r="I856" i="3"/>
  <c r="J856" i="3" s="1"/>
  <c r="J857" i="3"/>
  <c r="F700" i="2"/>
  <c r="F699" i="2" s="1"/>
  <c r="E35" i="8"/>
  <c r="D35" i="8"/>
  <c r="F30" i="2"/>
  <c r="H156" i="3"/>
  <c r="G156" i="3"/>
  <c r="E174" i="2"/>
  <c r="I156" i="3"/>
  <c r="F174" i="2"/>
  <c r="H21" i="3"/>
  <c r="G700" i="2" l="1"/>
  <c r="H266" i="2"/>
  <c r="H30" i="2"/>
  <c r="D46" i="8"/>
  <c r="C46" i="8"/>
  <c r="I21" i="3"/>
  <c r="E46" i="8"/>
  <c r="F46" i="8" s="1"/>
  <c r="J156" i="3"/>
  <c r="G699" i="2"/>
  <c r="H699" i="2" s="1"/>
  <c r="H700" i="2"/>
  <c r="G174" i="2"/>
  <c r="F35" i="8"/>
  <c r="G189" i="2"/>
  <c r="H189" i="2" s="1"/>
  <c r="H248" i="2"/>
  <c r="I841" i="3"/>
  <c r="J841" i="3" s="1"/>
  <c r="I827" i="3"/>
  <c r="J827" i="3" s="1"/>
  <c r="J828" i="3"/>
  <c r="I813" i="3"/>
  <c r="J813" i="3" s="1"/>
  <c r="J814" i="3"/>
  <c r="F19" i="2"/>
  <c r="G19" i="2"/>
  <c r="I146" i="3"/>
  <c r="H146" i="3"/>
  <c r="H111" i="3" s="1"/>
  <c r="H20" i="3" s="1"/>
  <c r="F421" i="2"/>
  <c r="G421" i="2"/>
  <c r="J21" i="3" l="1"/>
  <c r="E22" i="8"/>
  <c r="I111" i="3"/>
  <c r="J111" i="3" s="1"/>
  <c r="J146" i="3"/>
  <c r="H19" i="2"/>
  <c r="G164" i="2"/>
  <c r="H174" i="2"/>
  <c r="H421" i="2"/>
  <c r="I20" i="3" l="1"/>
  <c r="J20" i="3" s="1"/>
  <c r="G129" i="2"/>
  <c r="G817" i="2" s="1"/>
  <c r="E481" i="2"/>
  <c r="E482" i="2"/>
  <c r="E483" i="2"/>
  <c r="E484" i="2"/>
  <c r="E485" i="2"/>
  <c r="G710" i="3"/>
  <c r="I19" i="3" l="1"/>
  <c r="E509" i="2"/>
  <c r="E505" i="2" s="1"/>
  <c r="E541" i="2"/>
  <c r="E764" i="2"/>
  <c r="E193" i="2" l="1"/>
  <c r="E227" i="2"/>
  <c r="E226" i="2" s="1"/>
  <c r="G209" i="3"/>
  <c r="G470" i="3"/>
  <c r="G208" i="3" l="1"/>
  <c r="E707" i="2"/>
  <c r="E706" i="2" s="1"/>
  <c r="E705" i="2" s="1"/>
  <c r="E704" i="2" s="1"/>
  <c r="G68" i="3" l="1"/>
  <c r="G61" i="3" l="1"/>
  <c r="C35" i="8"/>
  <c r="G558" i="3"/>
  <c r="G604" i="3" l="1"/>
  <c r="G520" i="3" l="1"/>
  <c r="E252" i="2" l="1"/>
  <c r="E251" i="2" s="1"/>
  <c r="G233" i="3"/>
  <c r="E487" i="2" l="1"/>
  <c r="E488" i="2"/>
  <c r="E486" i="2" l="1"/>
  <c r="E792" i="2"/>
  <c r="E791" i="2" s="1"/>
  <c r="G798" i="3"/>
  <c r="E768" i="2" l="1"/>
  <c r="G797" i="3"/>
  <c r="G817" i="3"/>
  <c r="G831" i="3"/>
  <c r="G75" i="3"/>
  <c r="G645" i="3"/>
  <c r="E56" i="2"/>
  <c r="E55" i="2" s="1"/>
  <c r="G50" i="3"/>
  <c r="G308" i="3"/>
  <c r="E219" i="2"/>
  <c r="G466" i="3"/>
  <c r="G525" i="3"/>
  <c r="E36" i="2"/>
  <c r="E35" i="2" s="1"/>
  <c r="G820" i="3"/>
  <c r="E23" i="2"/>
  <c r="E22" i="2" s="1"/>
  <c r="E21" i="2" s="1"/>
  <c r="G24" i="3"/>
  <c r="G23" i="3" s="1"/>
  <c r="E767" i="2"/>
  <c r="E766" i="2" s="1"/>
  <c r="E765" i="2" s="1"/>
  <c r="G568" i="3"/>
  <c r="E258" i="2"/>
  <c r="E257" i="2" s="1"/>
  <c r="E256" i="2" s="1"/>
  <c r="G236" i="3"/>
  <c r="E547" i="2"/>
  <c r="E548" i="2"/>
  <c r="E693" i="2"/>
  <c r="E692" i="2" s="1"/>
  <c r="E691" i="2"/>
  <c r="E690" i="2" s="1"/>
  <c r="E689" i="2"/>
  <c r="E688" i="2" s="1"/>
  <c r="E687" i="2"/>
  <c r="E686" i="2" s="1"/>
  <c r="E683" i="2"/>
  <c r="E682" i="2" s="1"/>
  <c r="E680" i="2"/>
  <c r="E679" i="2" s="1"/>
  <c r="E678" i="2"/>
  <c r="E677" i="2" s="1"/>
  <c r="G505" i="3"/>
  <c r="G503" i="3"/>
  <c r="G501" i="3"/>
  <c r="G499" i="3"/>
  <c r="G497" i="3"/>
  <c r="G495" i="3"/>
  <c r="G492" i="3"/>
  <c r="G490" i="3"/>
  <c r="G242" i="3"/>
  <c r="E718" i="2"/>
  <c r="E716" i="2" s="1"/>
  <c r="G859" i="3"/>
  <c r="E528" i="2"/>
  <c r="E527" i="2" s="1"/>
  <c r="G150" i="3"/>
  <c r="G854" i="3"/>
  <c r="G404" i="3"/>
  <c r="G403" i="3" s="1"/>
  <c r="I19" i="9"/>
  <c r="I18" i="9" s="1"/>
  <c r="I22" i="9"/>
  <c r="E237" i="2"/>
  <c r="E236" i="2" s="1"/>
  <c r="E235" i="2" s="1"/>
  <c r="E277" i="2"/>
  <c r="E335" i="2"/>
  <c r="E334" i="2" s="1"/>
  <c r="E322" i="2"/>
  <c r="E321" i="2" s="1"/>
  <c r="E320" i="2" s="1"/>
  <c r="E33" i="2"/>
  <c r="E34" i="2"/>
  <c r="E63" i="2"/>
  <c r="E62" i="2" s="1"/>
  <c r="E80" i="2"/>
  <c r="E83" i="2"/>
  <c r="E82" i="2" s="1"/>
  <c r="E101" i="2"/>
  <c r="E100" i="2" s="1"/>
  <c r="E99" i="2" s="1"/>
  <c r="E104" i="2"/>
  <c r="E103" i="2" s="1"/>
  <c r="E106" i="2"/>
  <c r="E105" i="2" s="1"/>
  <c r="E134" i="2"/>
  <c r="E133" i="2" s="1"/>
  <c r="E136" i="2"/>
  <c r="E135" i="2" s="1"/>
  <c r="E166" i="2"/>
  <c r="E169" i="2"/>
  <c r="E168" i="2" s="1"/>
  <c r="E171" i="2"/>
  <c r="E170" i="2" s="1"/>
  <c r="E172" i="2"/>
  <c r="E192" i="2"/>
  <c r="E242" i="2"/>
  <c r="E241" i="2" s="1"/>
  <c r="E240" i="2" s="1"/>
  <c r="E245" i="2"/>
  <c r="E244" i="2" s="1"/>
  <c r="E243" i="2" s="1"/>
  <c r="E250" i="2"/>
  <c r="E249" i="2" s="1"/>
  <c r="E261" i="2"/>
  <c r="E260" i="2" s="1"/>
  <c r="E259" i="2" s="1"/>
  <c r="E413" i="2"/>
  <c r="E412" i="2" s="1"/>
  <c r="E411" i="2" s="1"/>
  <c r="E410" i="2" s="1"/>
  <c r="E409" i="2" s="1"/>
  <c r="E420" i="2"/>
  <c r="E419" i="2" s="1"/>
  <c r="E429" i="2"/>
  <c r="E430" i="2"/>
  <c r="E427" i="2"/>
  <c r="E432" i="2"/>
  <c r="E433" i="2"/>
  <c r="E434" i="2"/>
  <c r="E472" i="2"/>
  <c r="E474" i="2"/>
  <c r="E475" i="2"/>
  <c r="E571" i="2"/>
  <c r="E570" i="2" s="1"/>
  <c r="E569" i="2" s="1"/>
  <c r="E585" i="2"/>
  <c r="E584" i="2" s="1"/>
  <c r="E587" i="2"/>
  <c r="E586" i="2" s="1"/>
  <c r="E638" i="2"/>
  <c r="E637" i="2" s="1"/>
  <c r="E636" i="2" s="1"/>
  <c r="E596" i="2" s="1"/>
  <c r="E654" i="2"/>
  <c r="E653" i="2" s="1"/>
  <c r="E656" i="2"/>
  <c r="E655" i="2" s="1"/>
  <c r="E658" i="2"/>
  <c r="E657" i="2" s="1"/>
  <c r="E710" i="2"/>
  <c r="E709" i="2" s="1"/>
  <c r="E708" i="2" s="1"/>
  <c r="E715" i="2"/>
  <c r="E714" i="2" s="1"/>
  <c r="E720" i="2"/>
  <c r="E719" i="2" s="1"/>
  <c r="E723" i="2"/>
  <c r="E724" i="2"/>
  <c r="E729" i="2"/>
  <c r="E730" i="2"/>
  <c r="E757" i="2"/>
  <c r="E758" i="2"/>
  <c r="E760" i="2"/>
  <c r="E761" i="2"/>
  <c r="E762" i="2"/>
  <c r="E763" i="2"/>
  <c r="G412" i="3"/>
  <c r="G411" i="3" s="1"/>
  <c r="G468" i="3"/>
  <c r="G561" i="3"/>
  <c r="G528" i="3"/>
  <c r="G534" i="3"/>
  <c r="G531" i="3"/>
  <c r="G77" i="3"/>
  <c r="G600" i="3"/>
  <c r="G218" i="3"/>
  <c r="G839" i="3"/>
  <c r="G89" i="3"/>
  <c r="G515" i="3"/>
  <c r="G54" i="3"/>
  <c r="G825" i="3"/>
  <c r="G319" i="3"/>
  <c r="G316" i="3" s="1"/>
  <c r="G232" i="3"/>
  <c r="G174" i="3"/>
  <c r="G565" i="3"/>
  <c r="G201" i="3"/>
  <c r="G399" i="3"/>
  <c r="G406" i="3"/>
  <c r="G437" i="3"/>
  <c r="G451" i="3"/>
  <c r="G453" i="3"/>
  <c r="G574" i="3"/>
  <c r="G758" i="3"/>
  <c r="G774" i="3"/>
  <c r="G223" i="3"/>
  <c r="G115" i="3"/>
  <c r="G117" i="3"/>
  <c r="G148" i="3"/>
  <c r="G152" i="3"/>
  <c r="G154" i="3"/>
  <c r="G845" i="3"/>
  <c r="E333" i="2"/>
  <c r="E332" i="2" s="1"/>
  <c r="E329" i="2" s="1"/>
  <c r="A19" i="9"/>
  <c r="G527" i="3" l="1"/>
  <c r="G844" i="3"/>
  <c r="E526" i="2"/>
  <c r="E525" i="2" s="1"/>
  <c r="E471" i="2"/>
  <c r="E685" i="2"/>
  <c r="E684" i="2" s="1"/>
  <c r="E681" i="2" s="1"/>
  <c r="G307" i="3"/>
  <c r="G235" i="3"/>
  <c r="G231" i="3"/>
  <c r="G757" i="3"/>
  <c r="G853" i="3"/>
  <c r="G567" i="3"/>
  <c r="G824" i="3"/>
  <c r="G773" i="3"/>
  <c r="G53" i="3"/>
  <c r="G830" i="3"/>
  <c r="G573" i="3"/>
  <c r="G241" i="3"/>
  <c r="C48" i="8" s="1"/>
  <c r="G173" i="3"/>
  <c r="G436" i="3"/>
  <c r="G398" i="3"/>
  <c r="G781" i="3"/>
  <c r="G514" i="3"/>
  <c r="E703" i="2"/>
  <c r="E702" i="2" s="1"/>
  <c r="E701" i="2" s="1"/>
  <c r="E700" i="2" s="1"/>
  <c r="G519" i="3"/>
  <c r="E426" i="2"/>
  <c r="G222" i="3"/>
  <c r="G217" i="3"/>
  <c r="E303" i="2"/>
  <c r="E302" i="2" s="1"/>
  <c r="E328" i="2"/>
  <c r="G465" i="3"/>
  <c r="E652" i="2"/>
  <c r="E651" i="2" s="1"/>
  <c r="E77" i="2"/>
  <c r="E72" i="2" s="1"/>
  <c r="E191" i="2"/>
  <c r="E190" i="2" s="1"/>
  <c r="G450" i="3"/>
  <c r="E583" i="2"/>
  <c r="E568" i="2" s="1"/>
  <c r="E567" i="2" s="1"/>
  <c r="G287" i="3"/>
  <c r="G198" i="3"/>
  <c r="E216" i="2"/>
  <c r="E215" i="2" s="1"/>
  <c r="E214" i="2" s="1"/>
  <c r="G74" i="3"/>
  <c r="G816" i="3"/>
  <c r="E59" i="2"/>
  <c r="E58" i="2" s="1"/>
  <c r="E20" i="2"/>
  <c r="G49" i="3"/>
  <c r="E54" i="2"/>
  <c r="E53" i="2" s="1"/>
  <c r="E274" i="2"/>
  <c r="E267" i="2" s="1"/>
  <c r="E418" i="2"/>
  <c r="E417" i="2" s="1"/>
  <c r="G579" i="3"/>
  <c r="C38" i="8"/>
  <c r="E165" i="2"/>
  <c r="E164" i="2" s="1"/>
  <c r="G147" i="3"/>
  <c r="G838" i="3"/>
  <c r="G858" i="3"/>
  <c r="E756" i="2"/>
  <c r="E234" i="2"/>
  <c r="E233" i="2" s="1"/>
  <c r="C47" i="8"/>
  <c r="G114" i="3"/>
  <c r="G86" i="3"/>
  <c r="G772" i="3"/>
  <c r="G639" i="3"/>
  <c r="G638" i="3" s="1"/>
  <c r="G489" i="3"/>
  <c r="G494" i="3"/>
  <c r="G557" i="3"/>
  <c r="E725" i="2"/>
  <c r="E722" i="2"/>
  <c r="E676" i="2"/>
  <c r="E132" i="2"/>
  <c r="E131" i="2" s="1"/>
  <c r="E130" i="2" s="1"/>
  <c r="E102" i="2"/>
  <c r="E595" i="2"/>
  <c r="E32" i="2"/>
  <c r="E31" i="2" s="1"/>
  <c r="E480" i="2"/>
  <c r="E431" i="2"/>
  <c r="E546" i="2"/>
  <c r="E545" i="2" s="1"/>
  <c r="E759" i="2"/>
  <c r="E728" i="2"/>
  <c r="E713" i="2"/>
  <c r="G594" i="3"/>
  <c r="E721" i="2" l="1"/>
  <c r="C23" i="8"/>
  <c r="G172" i="3"/>
  <c r="E266" i="2"/>
  <c r="E416" i="2"/>
  <c r="E415" i="2" s="1"/>
  <c r="E414" i="2" s="1"/>
  <c r="E408" i="2" s="1"/>
  <c r="G22" i="3"/>
  <c r="G52" i="3"/>
  <c r="C39" i="8"/>
  <c r="G717" i="3"/>
  <c r="G397" i="3"/>
  <c r="G435" i="3"/>
  <c r="G852" i="3"/>
  <c r="G113" i="3"/>
  <c r="C29" i="8" s="1"/>
  <c r="G518" i="3"/>
  <c r="G517" i="3" s="1"/>
  <c r="G823" i="3"/>
  <c r="G56" i="3"/>
  <c r="G593" i="3"/>
  <c r="G572" i="3"/>
  <c r="G843" i="3"/>
  <c r="G857" i="3"/>
  <c r="G513" i="3"/>
  <c r="C42" i="8"/>
  <c r="G837" i="3"/>
  <c r="G48" i="3"/>
  <c r="G556" i="3"/>
  <c r="G410" i="3"/>
  <c r="G216" i="3"/>
  <c r="C27" i="8" s="1"/>
  <c r="G286" i="3"/>
  <c r="G815" i="3"/>
  <c r="G464" i="3"/>
  <c r="G402" i="3"/>
  <c r="G197" i="3"/>
  <c r="G315" i="3"/>
  <c r="C26" i="8"/>
  <c r="C36" i="8"/>
  <c r="E57" i="2"/>
  <c r="C41" i="8"/>
  <c r="E650" i="2"/>
  <c r="E649" i="2" s="1"/>
  <c r="E675" i="2"/>
  <c r="E674" i="2" s="1"/>
  <c r="C43" i="8"/>
  <c r="G488" i="3"/>
  <c r="C30" i="8"/>
  <c r="G771" i="3"/>
  <c r="E712" i="2"/>
  <c r="E711" i="2" s="1"/>
  <c r="E807" i="2"/>
  <c r="E248" i="2"/>
  <c r="E189" i="2" s="1"/>
  <c r="G829" i="3"/>
  <c r="C24" i="8"/>
  <c r="E30" i="2"/>
  <c r="C45" i="8"/>
  <c r="G146" i="3"/>
  <c r="G694" i="3"/>
  <c r="G693" i="3" s="1"/>
  <c r="E544" i="2"/>
  <c r="E524" i="2" s="1"/>
  <c r="C44" i="8"/>
  <c r="E755" i="2"/>
  <c r="E754" i="2" s="1"/>
  <c r="E753" i="2" s="1"/>
  <c r="E470" i="2"/>
  <c r="E469" i="2" s="1"/>
  <c r="E425" i="2"/>
  <c r="E424" i="2" s="1"/>
  <c r="G434" i="3" l="1"/>
  <c r="G248" i="3"/>
  <c r="C28" i="8"/>
  <c r="G215" i="3"/>
  <c r="C31" i="8"/>
  <c r="C37" i="8"/>
  <c r="G716" i="3"/>
  <c r="G842" i="3"/>
  <c r="G396" i="3"/>
  <c r="G836" i="3"/>
  <c r="G555" i="3"/>
  <c r="G112" i="3"/>
  <c r="G571" i="3"/>
  <c r="G770" i="3"/>
  <c r="G21" i="3"/>
  <c r="G487" i="3"/>
  <c r="G828" i="3"/>
  <c r="C33" i="8"/>
  <c r="G409" i="3"/>
  <c r="G856" i="3"/>
  <c r="G822" i="3"/>
  <c r="G814" i="3"/>
  <c r="G592" i="3"/>
  <c r="G463" i="3"/>
  <c r="G637" i="3"/>
  <c r="G401" i="3"/>
  <c r="G196" i="3"/>
  <c r="E129" i="2"/>
  <c r="E19" i="2"/>
  <c r="G230" i="3"/>
  <c r="E699" i="2"/>
  <c r="E423" i="2"/>
  <c r="E422" i="2" s="1"/>
  <c r="E468" i="2"/>
  <c r="E467" i="2" s="1"/>
  <c r="G591" i="3" l="1"/>
  <c r="G111" i="3"/>
  <c r="G462" i="3"/>
  <c r="G408" i="3"/>
  <c r="G813" i="3"/>
  <c r="G512" i="3"/>
  <c r="G841" i="3"/>
  <c r="G570" i="3"/>
  <c r="G827" i="3"/>
  <c r="G171" i="3"/>
  <c r="G636" i="3"/>
  <c r="G590" i="3" s="1"/>
  <c r="G589" i="3" s="1"/>
  <c r="C22" i="8"/>
  <c r="G395" i="3"/>
  <c r="E421" i="2"/>
  <c r="E817" i="2" s="1"/>
  <c r="G20" i="3" l="1"/>
  <c r="F164" i="2"/>
  <c r="H164" i="2" s="1"/>
  <c r="G19" i="3" l="1"/>
  <c r="F129" i="2"/>
  <c r="F817" i="2" s="1"/>
  <c r="H817" i="2" l="1"/>
  <c r="H129" i="2"/>
  <c r="D22" i="8"/>
  <c r="F22" i="8" s="1"/>
  <c r="H636" i="3"/>
  <c r="J636" i="3" l="1"/>
  <c r="H590" i="3"/>
  <c r="H589" i="3" s="1"/>
  <c r="H19" i="3" l="1"/>
  <c r="J590" i="3"/>
  <c r="J589" i="3" l="1"/>
  <c r="J19" i="3" l="1"/>
</calcChain>
</file>

<file path=xl/sharedStrings.xml><?xml version="1.0" encoding="utf-8"?>
<sst xmlns="http://schemas.openxmlformats.org/spreadsheetml/2006/main" count="5631" uniqueCount="862">
  <si>
    <t>ЗДРАВООХРАНЕНИЕ</t>
  </si>
  <si>
    <t>0900</t>
  </si>
  <si>
    <t xml:space="preserve"> Другие вопросы в области здравоохранения</t>
  </si>
  <si>
    <t>0909</t>
  </si>
  <si>
    <t>23 000 00000</t>
  </si>
  <si>
    <t>23 004 22000</t>
  </si>
  <si>
    <t>Мероприятия, направленные на  информационное обеспечение населения по вопросам профилактики туберкулеза</t>
  </si>
  <si>
    <t>23 005 22000</t>
  </si>
  <si>
    <t>24 001 22000</t>
  </si>
  <si>
    <t>24 002 22000</t>
  </si>
  <si>
    <t>24 003 22000</t>
  </si>
  <si>
    <t>24 000 00000</t>
  </si>
  <si>
    <t>24 004 22000</t>
  </si>
  <si>
    <t>24 005 22000</t>
  </si>
  <si>
    <t>24 006 22000</t>
  </si>
  <si>
    <t xml:space="preserve">  Верхнесалдинского  городского  округа  на  2017  год </t>
  </si>
  <si>
    <t>«Приложение   № 10</t>
  </si>
  <si>
    <t>от                                  №</t>
  </si>
  <si>
    <t>2018-2019 годов»</t>
  </si>
  <si>
    <t>на 2017 год и плановый период</t>
  </si>
  <si>
    <t>Код   раздела, подраздела</t>
  </si>
  <si>
    <t>Код   главного распорядителя</t>
  </si>
  <si>
    <t xml:space="preserve">Подпрограмма «Предоставление региональной поддержки молодым семьям на улучшение жилищных условий» </t>
  </si>
  <si>
    <t>Предоставление региональных социальных выплат молодым семьям на улучшение жилищных условий</t>
  </si>
  <si>
    <t>СРЕДСТВА  МАССОВОЙ  ИНФОРМАЦИИ</t>
  </si>
  <si>
    <t>1200</t>
  </si>
  <si>
    <t>1202</t>
  </si>
  <si>
    <t>01 200 00000</t>
  </si>
  <si>
    <t xml:space="preserve">Бюджетные инвестиции </t>
  </si>
  <si>
    <t>Содержание гидротехнических сооружений</t>
  </si>
  <si>
    <t>Создание условий для организации  и функционирования  добровольной  пожарной охраны и участия граждан в обеспечении первичных мер пожарной безопасности, в том числе в борьбе с пожарами</t>
  </si>
  <si>
    <t>Мероприятия, направленные на  поддержку старшего поколения и граждан в трудной жизненной ситуации</t>
  </si>
  <si>
    <t>Прочие  мероприятия  по  благоустройству  городских  округов  и  поселений</t>
  </si>
  <si>
    <t xml:space="preserve">Функционирование  высшего  должностного  лица  субъекта  Российской  Федерации  и  муниципального образования </t>
  </si>
  <si>
    <t>0111</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</si>
  <si>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</si>
  <si>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Подпрограмма «Развитие системы общего образования в Верхнесалдинском городском округе»</t>
  </si>
  <si>
    <t>Подпрограмма  «Развитие системы дополнительного образования, отдыха и оздоровления детей в Верхнесалдинском городском округе»</t>
  </si>
  <si>
    <t>Организация предоставления дополнительного образования детей  в муниципальных  организациях дополнительного образования</t>
  </si>
  <si>
    <t xml:space="preserve">Организация отдыха и  оздоровления детей и  подростков  в Верхнесалдинском городском округе   </t>
  </si>
  <si>
    <t>72 000 00000</t>
  </si>
  <si>
    <t>11 000 00000</t>
  </si>
  <si>
    <t>11 200 00000</t>
  </si>
  <si>
    <t>11 100 00000</t>
  </si>
  <si>
    <t>11 101 28000</t>
  </si>
  <si>
    <t>11 102 28000</t>
  </si>
  <si>
    <t>11 103 28000</t>
  </si>
  <si>
    <t>10 100 00000</t>
  </si>
  <si>
    <t>10 400 00000</t>
  </si>
  <si>
    <t>10 312 27000</t>
  </si>
  <si>
    <t>Организация деятельности муниципальных учреждений дополнительного образования  в  сфере культуры</t>
  </si>
  <si>
    <t>Создание резервов материальных ресурсов для ликвидации чрезвычайных ситуаций и целей гражданской обороны</t>
  </si>
  <si>
    <t>25 000 00000</t>
  </si>
  <si>
    <t>25 003 23000</t>
  </si>
  <si>
    <t>Внедрение современных технических средств для обеспечения правопорядка и безопасности</t>
  </si>
  <si>
    <t>25 004 23000</t>
  </si>
  <si>
    <t>Профилактика  терроризма</t>
  </si>
  <si>
    <t>25 006 23000</t>
  </si>
  <si>
    <t>Профилактика  семейного неблагополучия, безнадзорности, правонарушений и защита прав  несовершеннолетних и молодежи</t>
  </si>
  <si>
    <t>25 007 23000</t>
  </si>
  <si>
    <t>Дополнительное  образование детей</t>
  </si>
  <si>
    <t>0703</t>
  </si>
  <si>
    <t>72 000 22001</t>
  </si>
  <si>
    <t>«Об  утверждении  бюджета</t>
  </si>
  <si>
    <t>10 420 27000</t>
  </si>
  <si>
    <t>Обеспечение деятельности подведомственных управлению образования учреждений</t>
  </si>
  <si>
    <t>Обеспечение осуществления мероприятий по приоритетным направлениям работы с молодежью на территории  Верхнесалдинского городского округа</t>
  </si>
  <si>
    <t>Ремонт   автомобильных дорог  общего пользования местного значения</t>
  </si>
  <si>
    <t>Подпрограмма  «Экологическая безопасность»</t>
  </si>
  <si>
    <t>Проведение экологических мероприятий по обращению с отходами производства и потребления</t>
  </si>
  <si>
    <t>Обустройство источников нецентрализованного водоснабжения</t>
  </si>
  <si>
    <t>Проведение мониторинга воды, атмосферного воздуха  Верхнесалдинского городского округа</t>
  </si>
  <si>
    <t>Подпрограмма «Использование, охрана, защита и воспроизводство лесов»</t>
  </si>
  <si>
    <t>Проведение лесохозяйственных мероприятий в городских лесах</t>
  </si>
  <si>
    <t>Субсидии бюджетным учреждениям</t>
  </si>
  <si>
    <t>610</t>
  </si>
  <si>
    <t>620</t>
  </si>
  <si>
    <t>Субсидии автономным учреждениям</t>
  </si>
  <si>
    <t xml:space="preserve">Субсидии автономным учреждениям </t>
  </si>
  <si>
    <t xml:space="preserve">Субсидии бюджетным учреждениям </t>
  </si>
  <si>
    <t>Обеспечение  деятельности  финансовых,  налоговых  и  таможенных  органов  и  органов  финансового  (финансово - бюджетного)  надзора</t>
  </si>
  <si>
    <t>Наименование  программ</t>
  </si>
  <si>
    <t>Код    целевой   статьи</t>
  </si>
  <si>
    <t>0605</t>
  </si>
  <si>
    <t>Другие  вопросы  в  области  охраны  окружающей  среды</t>
  </si>
  <si>
    <t>Подпрограмма "Строительство, реконструкция и капитальный ремонт автомобильных  дорог общего пользования местного значения"</t>
  </si>
  <si>
    <t xml:space="preserve">Подпрограмма "Содержание дорожного хозяйства" </t>
  </si>
  <si>
    <t>Содержание автомобильных дорог  общего пользования местного значения и тротуаров общего пользования</t>
  </si>
  <si>
    <t>Подпрограмма "Дорожная безопасность "</t>
  </si>
  <si>
    <t>1000</t>
  </si>
  <si>
    <t>0314</t>
  </si>
  <si>
    <t>Другие  вопросы  в  области  национальной  безопасности  и  правоохранительной  деятельности</t>
  </si>
  <si>
    <t>Код вида рас-хо-дов</t>
  </si>
  <si>
    <t>0406</t>
  </si>
  <si>
    <t>Водное  хозяйство</t>
  </si>
  <si>
    <t>0113</t>
  </si>
  <si>
    <t xml:space="preserve">КУЛЬТУРА,  КИНЕМАТОГРАФИЯ  </t>
  </si>
  <si>
    <t>ФИЗИЧЕСКАЯ  КУЛЬТУРА  И  СПОРТ</t>
  </si>
  <si>
    <t>П/п</t>
  </si>
  <si>
    <t xml:space="preserve">                                                                                                                                                    К решению Думы городского округа</t>
  </si>
  <si>
    <t xml:space="preserve">                                                                                                                                                    от         августа  2014 г. №</t>
  </si>
  <si>
    <t>Лесное  хозяйство</t>
  </si>
  <si>
    <t>0407</t>
  </si>
  <si>
    <t>Выплата пенсии за выслугу лет гражданам, замещавшим муниципальные должности на постоянной основе и должности муниципальной службы</t>
  </si>
  <si>
    <t>72 000 21100</t>
  </si>
  <si>
    <t>Предоставление субсидий садоводческим, огородническим и дачным некоммерческим объединениям</t>
  </si>
  <si>
    <t>Другие общегосударственные вопросы</t>
  </si>
  <si>
    <t>0409</t>
  </si>
  <si>
    <t>Дорожное  хозяйство  (дорожные  фонды)</t>
  </si>
  <si>
    <t>850</t>
  </si>
  <si>
    <t>Уплата налогов, сборов и иных платежей</t>
  </si>
  <si>
    <t xml:space="preserve">Организация деятельности муниципальных  музеев, приобретение и хранение музейных предметов и музейных коллекций </t>
  </si>
  <si>
    <t>Организация  библиотечного обслуживания населения, формирование и хранение библиотечных фондов муниципальных библиотек</t>
  </si>
  <si>
    <t xml:space="preserve">Организация деятельности учреждений культуры культурно -досуговой сферы </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</si>
  <si>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</si>
  <si>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120</t>
  </si>
  <si>
    <t>Расходы на выплаты персоналу государственных (муниципальных) органов</t>
  </si>
  <si>
    <t>Обеспечение деятельности органов местного самоуправления (центральный аппарат)</t>
  </si>
  <si>
    <t>240</t>
  </si>
  <si>
    <t>Иные закупки товаров, работ и услуг для обеспечения государственных (муниципальных) нужд</t>
  </si>
  <si>
    <t>Резервные  средства</t>
  </si>
  <si>
    <t>03 000 00000</t>
  </si>
  <si>
    <t>к  решению  Думы  городского  округа</t>
  </si>
  <si>
    <t>Верхнесалдинского городского  округа</t>
  </si>
  <si>
    <t>Уличное освещение (текущее обслуживание и ремонт сетей наружного освещения, стоимость уличного освещения)</t>
  </si>
  <si>
    <t>Мероприятия, направленные на поддержку старшего поколения и граждан в трудной жизненной ситуации</t>
  </si>
  <si>
    <t>09 200 00000</t>
  </si>
  <si>
    <t>09 300 00000</t>
  </si>
  <si>
    <t>09 101 22000</t>
  </si>
  <si>
    <t>22 003 29000</t>
  </si>
  <si>
    <t>15 000 00000</t>
  </si>
  <si>
    <t>15 100 00000</t>
  </si>
  <si>
    <t>15 102 29000</t>
  </si>
  <si>
    <t>15 101 29000</t>
  </si>
  <si>
    <t>15 300 00000</t>
  </si>
  <si>
    <t>Организация деятельности муниципального архива</t>
  </si>
  <si>
    <t>Осуществление государственных полномочий органами местного самоуправления по хранению, комплектованию, учету и использованию архивных документов, относящихся к государственной собственности Свердловской области</t>
  </si>
  <si>
    <t>110</t>
  </si>
  <si>
    <t xml:space="preserve">Подпрограмма "Совершенствование гражданской   обороны, предупреждение и ликвидация чрезвычайных ситуаций на территории Верхнесалдинского городского округа" </t>
  </si>
  <si>
    <t>Обеспечение безопасности людей на водных объектах</t>
  </si>
  <si>
    <t>Подпрограмма "Обеспечение первичных мер пожарной безопасности на территории Верхнесалдинского городского округа"</t>
  </si>
  <si>
    <t>Обеспечение пожарной безопасности  на территории Верхнесалдинского городского округа</t>
  </si>
  <si>
    <t>Повышение  противопожарной защищенности  территории Вехнесалдинского городского округа</t>
  </si>
  <si>
    <t>Профилактика дорожной безопасности и правонарушений  в общественных местах, на улицах</t>
  </si>
  <si>
    <t>Расходы на выплаты персоналу казенных учреждений</t>
  </si>
  <si>
    <t>Обеспечение мероприятий по организации трудоустройства подростков</t>
  </si>
  <si>
    <t xml:space="preserve">Проведение мероприятий по проектированию,  реконструкции, модернизации и строительству систем коммунальной инфраструктуры     </t>
  </si>
  <si>
    <t>Социальные выплаты гражданам, кроме публичных нормативных социальных выплат</t>
  </si>
  <si>
    <t>Выплата единовременного поощрения за многолетний труд, в связи с уходом на пенсию</t>
  </si>
  <si>
    <t>Обеспечение деятельности подведомственных учреждений</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</si>
  <si>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t>
  </si>
  <si>
    <t>72 000 21400</t>
  </si>
  <si>
    <t>Подпрограмма "Развитие образования в сфере культуры "</t>
  </si>
  <si>
    <t>Общее образование</t>
  </si>
  <si>
    <t>1006</t>
  </si>
  <si>
    <t>Другие  вопросы  в  области  социальной  политики</t>
  </si>
  <si>
    <t>ВСЕГО  РАСХОДОВ</t>
  </si>
  <si>
    <t>0102</t>
  </si>
  <si>
    <t>Глава  муниципального  образования</t>
  </si>
  <si>
    <t>0103</t>
  </si>
  <si>
    <t>0104</t>
  </si>
  <si>
    <t>Резервные  фонды</t>
  </si>
  <si>
    <t>Другие  общегосударственные  вопросы</t>
  </si>
  <si>
    <t>0310</t>
  </si>
  <si>
    <t>Жилищное  хозяйство</t>
  </si>
  <si>
    <t>0501</t>
  </si>
  <si>
    <t>Коммунальное  хозяйство</t>
  </si>
  <si>
    <t>0502</t>
  </si>
  <si>
    <t>0707</t>
  </si>
  <si>
    <t>Пенсионное  обеспечение</t>
  </si>
  <si>
    <t>Дошкольное  образование</t>
  </si>
  <si>
    <t>0701</t>
  </si>
  <si>
    <t>Общее  образование</t>
  </si>
  <si>
    <t>0702</t>
  </si>
  <si>
    <t>Другие  вопросы  в  области  образования</t>
  </si>
  <si>
    <t>0709</t>
  </si>
  <si>
    <t>1001</t>
  </si>
  <si>
    <t>Культура</t>
  </si>
  <si>
    <t>0801</t>
  </si>
  <si>
    <t xml:space="preserve">Код </t>
  </si>
  <si>
    <t>раз-  дела, подраз-</t>
  </si>
  <si>
    <t xml:space="preserve"> дела</t>
  </si>
  <si>
    <t>0100</t>
  </si>
  <si>
    <t>ОБЩЕГОСУДАРСТВЕННЫЕ   ВОПРОСЫ</t>
  </si>
  <si>
    <t>0300</t>
  </si>
  <si>
    <t>НАЦИОНАЛЬНАЯ   БЕЗОПАСНОСТЬ   И   ПРАВООХРАНИТЕЛЬНАЯ   ДЕЯТЕЛЬНОСТЬ</t>
  </si>
  <si>
    <t>0400</t>
  </si>
  <si>
    <t>НАЦИОНАЛЬНАЯ  ЭКОНОМИКА</t>
  </si>
  <si>
    <t>Другие  вопросы  в  области  национальной  экономики</t>
  </si>
  <si>
    <t>0500</t>
  </si>
  <si>
    <t>ЖИЛИЩНО – КОММУНАЛЬНОЕ  ХОЗЯЙСТВО</t>
  </si>
  <si>
    <t>0600</t>
  </si>
  <si>
    <t>ОХРАНА  ОКРУЖАЮЩЕЙ  СРЕДЫ</t>
  </si>
  <si>
    <t>0700</t>
  </si>
  <si>
    <t>ОБРАЗОВАНИЕ</t>
  </si>
  <si>
    <t>0800</t>
  </si>
  <si>
    <t>СОЦИАЛЬНАЯ  ПОЛИТИКА</t>
  </si>
  <si>
    <t>ИТОГО     РАСХОДОВ</t>
  </si>
  <si>
    <t xml:space="preserve">Другие  вопросы  в  области  национальной  экономики </t>
  </si>
  <si>
    <t>1003</t>
  </si>
  <si>
    <t>Социальное  обеспечение  населения</t>
  </si>
  <si>
    <t>870</t>
  </si>
  <si>
    <t>Резервные фонды</t>
  </si>
  <si>
    <t>Реализация  мероприятий по патриотическому воспитанию молодых граждан на территории Верхнесалдинского городского округа</t>
  </si>
  <si>
    <t>Выплаты  материальной помощи отдельным категориям граждан, проживающим на территории  Верхнесалдинского городского округа</t>
  </si>
  <si>
    <t>ИТОГО</t>
  </si>
  <si>
    <t>Код  классификации  источников  финансирования  дефицита  бюджета  городского  округа</t>
  </si>
  <si>
    <t xml:space="preserve">Наименование  источника  финансирования  дефицита  бюджета  городского  округа </t>
  </si>
  <si>
    <t xml:space="preserve">000 01 00 00 00 00 0000 000  </t>
  </si>
  <si>
    <t xml:space="preserve">Источники  внутреннего  финансирования  дефицитов  бюджетов  </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</si>
  <si>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</si>
  <si>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21 001 21000</t>
  </si>
  <si>
    <t>000 01 02 00 00 00 0000 000</t>
  </si>
  <si>
    <t>Кредиты  кредитных  организаций  в  валюте  Российской  Федерации</t>
  </si>
  <si>
    <t>901 01 02 00 00 04 0000 710</t>
  </si>
  <si>
    <t>Получение  кредитов  от  кредитных  организаций  бюджетами  городских  округов  в  валюте  Российской  Федерации</t>
  </si>
  <si>
    <t>000 01 05 00 00 00 0000 000</t>
  </si>
  <si>
    <t>Изменение  остатков  средств  на  счетах  по  учету  средств  бюджета</t>
  </si>
  <si>
    <t>Свод  источников   внутреннего финансирования  дефицита  бюджета</t>
  </si>
  <si>
    <t>Выполнение работ по оценке рыночной стоимости годовой арендной платы за пользование муниципальным имуществом или проведение рыночной оценки стоимости имущества для приватизации</t>
  </si>
  <si>
    <t>13 000 00000</t>
  </si>
  <si>
    <t>14 000 00000</t>
  </si>
  <si>
    <t>12 000 00000</t>
  </si>
  <si>
    <t>18 000 00000</t>
  </si>
  <si>
    <t>19 000 00000</t>
  </si>
  <si>
    <t>20 000 00000</t>
  </si>
  <si>
    <t>21 000 00000</t>
  </si>
  <si>
    <t>22 000 00000</t>
  </si>
  <si>
    <t>15 000  00000</t>
  </si>
  <si>
    <t>10 000 00000</t>
  </si>
  <si>
    <t>04 000 00000</t>
  </si>
  <si>
    <t>09 000 00000</t>
  </si>
  <si>
    <t>08 000 00000</t>
  </si>
  <si>
    <t>07 000 00000</t>
  </si>
  <si>
    <t>06 000 00000</t>
  </si>
  <si>
    <t>05 000  00000</t>
  </si>
  <si>
    <t>01 000 00000</t>
  </si>
  <si>
    <t>02 000 00000</t>
  </si>
  <si>
    <t>07 300 00000</t>
  </si>
  <si>
    <t>07 200 00000</t>
  </si>
  <si>
    <t>Сельское хозяйство и рыболовство</t>
  </si>
  <si>
    <t>0405</t>
  </si>
  <si>
    <t>06 300 00000</t>
  </si>
  <si>
    <t>06 100 00000</t>
  </si>
  <si>
    <t>06 103 26000</t>
  </si>
  <si>
    <t>06 104 26000</t>
  </si>
  <si>
    <t>05 000 00000</t>
  </si>
  <si>
    <t>05 100 00000</t>
  </si>
  <si>
    <t>05 104 24000</t>
  </si>
  <si>
    <t>05 200 00000</t>
  </si>
  <si>
    <t>05 400 00000</t>
  </si>
  <si>
    <t>05 409 24000</t>
  </si>
  <si>
    <t>20 003 24000</t>
  </si>
  <si>
    <t>01 300 00000</t>
  </si>
  <si>
    <t>01 100 00000</t>
  </si>
  <si>
    <t>810</t>
  </si>
  <si>
    <t>10 200 00000</t>
  </si>
  <si>
    <t>10 300 00000</t>
  </si>
  <si>
    <t>10 500 00000</t>
  </si>
  <si>
    <t>000 01 03 00 00 00 0000 000</t>
  </si>
  <si>
    <t>Бюджетные кредиты от других бюджетов бюджетной системы   Российской Федерации</t>
  </si>
  <si>
    <t>901 01 03 01 00 04 0000 710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</si>
  <si>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</si>
  <si>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901 01 03 01 00 04 0000 810</t>
  </si>
  <si>
    <t xml:space="preserve">Погашение бюджетами городских округов  кредитов от других бюджетов бюджетной системы Российской Федерации в валюте Российской Федерации 
</t>
  </si>
  <si>
    <t>901 01 02 00 00 04 0000 810</t>
  </si>
  <si>
    <t>Погашение  бюджетами городских округов кредитов от   кредитных  организаций  в  валюте  Российской  Федерации</t>
  </si>
  <si>
    <t>Осуществление государственного полномочия Свердловской области по созданию административных комиссий</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</si>
  <si>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</si>
  <si>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</si>
  <si>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15 200 00000</t>
  </si>
  <si>
    <t>Проведение технической инвентаризации  многоквартирных домов</t>
  </si>
  <si>
    <t>Подпрограмма "Развитие системы  дошкольного образования в Верхнесалдинском городском округе"</t>
  </si>
  <si>
    <t>Обеспечение безопасности дорожного движения</t>
  </si>
  <si>
    <t>"</t>
  </si>
  <si>
    <t>0603</t>
  </si>
  <si>
    <t>Охрана объектов растительного и животного мира и среды их обитания</t>
  </si>
  <si>
    <t>360</t>
  </si>
  <si>
    <t>СЧЕТНАЯ ПАЛАТА</t>
  </si>
  <si>
    <t>ФИНАНСОВОЕ УПРАВЛЕНИЕ АДМИНИСТРАЦИИ ВЕРХНЕСАЛДИНСКОГО ГОРОДСКОГО ОКРУГА</t>
  </si>
  <si>
    <t>ДУМА ГОРОДСКОГО ОКРУГА</t>
  </si>
  <si>
    <t>320</t>
  </si>
  <si>
    <t>410</t>
  </si>
  <si>
    <t>Иные выплаты населению</t>
  </si>
  <si>
    <t>Сумма,  тысячах рублей</t>
  </si>
  <si>
    <t>Благоустройство</t>
  </si>
  <si>
    <t>Дошкольное образование</t>
  </si>
  <si>
    <t>Другие вопросы в области образования</t>
  </si>
  <si>
    <t>Пенсионное обеспечение</t>
  </si>
  <si>
    <t>0412</t>
  </si>
  <si>
    <t>0503</t>
  </si>
  <si>
    <t>21 002 46100</t>
  </si>
  <si>
    <t>14 403 41200</t>
  </si>
  <si>
    <t>Резервные  фонды  местных  администраций</t>
  </si>
  <si>
    <t xml:space="preserve">Обеспечение подготовки молодых граждан Верхнесалдинского городского округа к военной  службе </t>
  </si>
  <si>
    <t xml:space="preserve">Организация и проведение мероприятий в сфере  физической культуры и спорта </t>
  </si>
  <si>
    <t>Функционирование  законодательных  (представительных) органов  государственной  власти  и  представительных  органов   муниципальных  образований</t>
  </si>
  <si>
    <t>0106</t>
  </si>
  <si>
    <t>Руководитель  контрольно - счетной  палаты  муниципального  образования  и  его  заместители</t>
  </si>
  <si>
    <t xml:space="preserve"> </t>
  </si>
  <si>
    <t>Код  целевой статьи</t>
  </si>
  <si>
    <t>Код вида расхо-дов</t>
  </si>
  <si>
    <t>Наименование  главного  распорядителя,  наименование  раздела,  подраздела,  целевой  статьи,  вида  расходов</t>
  </si>
  <si>
    <t>Озеленение</t>
  </si>
  <si>
    <t>630</t>
  </si>
  <si>
    <t>Председатель  представительного органа местного самоуправления</t>
  </si>
  <si>
    <t>72 000 21300</t>
  </si>
  <si>
    <t xml:space="preserve">Оснащение индивидуальными приборами учета  жилых и нежилых помещений, находящихся в собственности Верхнесалдинского городского округа </t>
  </si>
  <si>
    <t>01 210 25000</t>
  </si>
  <si>
    <t>0105</t>
  </si>
  <si>
    <t xml:space="preserve">Судебная система_x000D_
</t>
  </si>
  <si>
    <t>27 000 00000</t>
  </si>
  <si>
    <t>Подпрограмма  «Дорожная безопасность»</t>
  </si>
  <si>
    <t xml:space="preserve">Подпрограмма «Содержание дорожного хозяйства» </t>
  </si>
  <si>
    <t>Подпрограмма «Строительство, реконструкция и капитальный ремонт автомобильных  дорог общего пользования местного значения»</t>
  </si>
  <si>
    <t>Подпрограмма «Развитие системы  дошкольного образования в Верхнесалдинском городском округе»</t>
  </si>
  <si>
    <t>Подпрограмма «Развитие образования в сфере культуры»</t>
  </si>
  <si>
    <t xml:space="preserve">Подпрограмма «Предоставление  компенсаций и субсидий на оплату жилых помещений и коммунальных услуг и  расходов на оплату жилого  помещения и коммунальных услуг» </t>
  </si>
  <si>
    <t>Выплаты денежного вознаграждения лицам, удостоенным звания «Почетный гражданин города Верхняя Салда», «Почетный гражданин Верхнесалдинского городского округа» и ветеранам Великой Отечественной войны</t>
  </si>
  <si>
    <t>Подпрограмма «Реализация дополнительных мер социальной помощи отдельным категориям граждан в Верхнесалдинском городском округе»</t>
  </si>
  <si>
    <t>Подпрограмма «Обеспечение жильем молодых семей»</t>
  </si>
  <si>
    <t xml:space="preserve">Подпрограмма «Обеспечение деятельности муниципального казенного  учреждения «Служба субсидий» </t>
  </si>
  <si>
    <t>Осуществление производства и выпуска печатного средства массовой информации «Салдинская газета»</t>
  </si>
  <si>
    <t>Периодическая печать и издательства</t>
  </si>
  <si>
    <t>Подпрограмма «Развитие культурно - досуговой деятельности, библиотечного, музейного дела и кинообслуживания  населения»</t>
  </si>
  <si>
    <t>Выявление имущества, имеющего признаки бесхозяйного, проведение кадастровых работ, осуществление постановки на учет в качестве бесхозяйного имущества с последующей регистрацией права собственности округа</t>
  </si>
  <si>
    <t>Организация и проведение социально-значимого проекта для населения Верхнесалдинского городского округа, направленного на профилактику ВИЧ–инфекции</t>
  </si>
  <si>
    <t>27 000 00000</t>
  </si>
  <si>
    <t>72 000 00000</t>
  </si>
  <si>
    <t>Осуществление мероприятий по обеспечению питанием обучающихся в муниципальных общеобразовательных организациях</t>
  </si>
  <si>
    <t>1100</t>
  </si>
  <si>
    <t>1102</t>
  </si>
  <si>
    <t>Массовый спорт</t>
  </si>
  <si>
    <t>Реализация мероприятий по поэтапному внедрению Всероссийского физкультурно-спортивного комплекса "Готов к труду и обороне" (ГТО)</t>
  </si>
  <si>
    <t>Субсидии юридическим лицам (кроме некоммерческих организаций), индивидуальным предпринимателям, физическим лицам-производителям товаров,работ,услуг</t>
  </si>
  <si>
    <t xml:space="preserve">Молодежная  политика </t>
  </si>
  <si>
    <t>09 100 00000</t>
  </si>
  <si>
    <t>Выплата пенсии за выслугу лет гражданам, замещавшим муниципальные должности на постоянной основе и должности муниципальной службы администрации Верхнесалдинского городского округа</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</si>
  <si>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</si>
  <si>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0408</t>
  </si>
  <si>
    <t>Транспорт</t>
  </si>
  <si>
    <t>Подпрограмма "Развитие пассажирского транспорта"</t>
  </si>
  <si>
    <t>05 300 00000</t>
  </si>
  <si>
    <t>Мероприятия, направленные на повышение безопасности образовательных организаций</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</si>
  <si>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</si>
  <si>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</si>
  <si>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t>
  </si>
  <si>
    <t xml:space="preserve">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</si>
  <si>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</si>
  <si>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</si>
  <si>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</si>
  <si>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Подпрограмма  «Укрепление и развитие материально-технической базы образовательных организаций Верхнесалдинского городского округа»</t>
  </si>
  <si>
    <t>Подпрограмма  "Укрепление и развитие материально-технической базы образовательных организаций Верхнесалдинского городского округа"</t>
  </si>
  <si>
    <t>Другие вопросы в области здравоохранения</t>
  </si>
  <si>
    <t>Муниципальная программа «Развитие системы образования в Верхнесалдинском городском округе»</t>
  </si>
  <si>
    <t>Муниципальная программа «Развитие культуры в Верхнесалдинском городском округе»</t>
  </si>
  <si>
    <t xml:space="preserve">Муниципальная программа "Стимулирование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
</t>
  </si>
  <si>
    <t>Муниципальная программа «Гармонизация межнациональных и межконфессиональных отношений, профилактика экстремизма на территории Верхнесалдинского городского округа»</t>
  </si>
  <si>
    <t>26 000 00000</t>
  </si>
  <si>
    <t>Муниципальная программа «Создание  системы кадастра недвижимости Верхнесалдинского городского округа»</t>
  </si>
  <si>
    <t>29 000 00000</t>
  </si>
  <si>
    <t>Муниципальная программа «Стимулирование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t>
  </si>
  <si>
    <t>Подпрограмма «Обеспечение реализации муниципальной  программы «Развитие системы образования в Верхнесалдинском городском округе»</t>
  </si>
  <si>
    <t>Муниципальная  программа «Развитие системы образования в Верхнесалдинском городском округе»</t>
  </si>
  <si>
    <t>Проведение мониторинга политических, социально-экономических и иных процессов на территории Верхнесалдинского городского округа, оказывающих влияние на ситуацию в сфере профилактики экстремизма</t>
  </si>
  <si>
    <t>Проведение мероприятий, направленных на гармонизацию межэтнических и межконфессиональных отношений, профилактику экстремизма и поддержание позитивного имиджа Верхнесалдинского городского округа</t>
  </si>
  <si>
    <t>Организация и проведение профилактических мероприятий для учащихся образовательных учреждений, подростков, состоящих на всех видах профилактического учета, склонных к противоправным действиям</t>
  </si>
  <si>
    <t>Изготовление, приобретение печатной продукции (плакатов, брошюр, листовок, баннеров) по профилактике экстремизма</t>
  </si>
  <si>
    <t>Подготовка и проведение культурно-просветительского мероприятия (фестиваль, конкурс) направленного на сохранение и популяризацию культурных традиций народов Среднего Урала</t>
  </si>
  <si>
    <t>26 002 23000</t>
  </si>
  <si>
    <t>26 001 23000</t>
  </si>
  <si>
    <t>26 003 23000</t>
  </si>
  <si>
    <t>26 004 23000</t>
  </si>
  <si>
    <t>26 007 23000</t>
  </si>
  <si>
    <t>Муниципальная программа "Развитие культуры в Верхнесалдинском городском округе"</t>
  </si>
  <si>
    <t>11 206 27000</t>
  </si>
  <si>
    <t>29 001 24000</t>
  </si>
  <si>
    <t xml:space="preserve">Расходы по уплате НДС в федеральный бюджет при зачислении в местный бюджет   денежных средств от реализации муниципального имущества, передачи имущественных прав </t>
  </si>
  <si>
    <t>72 000 29001</t>
  </si>
  <si>
    <t>02 002 25000</t>
  </si>
  <si>
    <t>03 300 00000</t>
  </si>
  <si>
    <t>Предоставление социальных выплат молодым семьям на приобретение (строительство) жилья на условиях софинансирования  из федерального бюджета</t>
  </si>
  <si>
    <t>03 400 00000</t>
  </si>
  <si>
    <t>03 408 29000</t>
  </si>
  <si>
    <t>Содержание, благоустройство, обустройство мест захоронения на территории Верхнесалдинского городского округа</t>
  </si>
  <si>
    <t>Проведение мероприятий в сфере обращения с твердыми коммунальными отходами</t>
  </si>
  <si>
    <t>УПРАВЛЕНИЕ ОБРАЗОВАНИЯ АДМИНИСТРАЦИИ ВЕРХНЕСАЛДИНСКОГО ГОРОДСКОГО ОКРУГА</t>
  </si>
  <si>
    <t>АДМИНИСТРАЦИЯ ВЕРХНЕСАЛДИНСКОГО ГОРОДСКОГО ОКРУГА</t>
  </si>
  <si>
    <t>13 009 22000</t>
  </si>
  <si>
    <t>13 006 22000</t>
  </si>
  <si>
    <t>13 005 22000</t>
  </si>
  <si>
    <t>13 004 22000</t>
  </si>
  <si>
    <t>06 102 26000</t>
  </si>
  <si>
    <t>Содержание  и обеспечение деятельности муниципального  казенного учреждения  «Молодежный центр»</t>
  </si>
  <si>
    <t>Мероприятия, направленные на повышение безопасности учреждений в сфере культуры</t>
  </si>
  <si>
    <t>11 110 28000</t>
  </si>
  <si>
    <t>10 101 45100</t>
  </si>
  <si>
    <t>10 101 45110</t>
  </si>
  <si>
    <t>10 101 45120</t>
  </si>
  <si>
    <t>10 102 27000</t>
  </si>
  <si>
    <t xml:space="preserve">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t>
  </si>
  <si>
    <t>10 203 45300</t>
  </si>
  <si>
    <t>10 203 45310</t>
  </si>
  <si>
    <t>10 203 45320</t>
  </si>
  <si>
    <t>Организация предоставления общего образования и создание условий для содержания детей в муниципальных общеобразовательных организациях</t>
  </si>
  <si>
    <t>10 204 27000</t>
  </si>
  <si>
    <t>10 205 27000</t>
  </si>
  <si>
    <t>10 416 27000</t>
  </si>
  <si>
    <t>Ремонт, исполнение предписаний и приведение в соответствии с требованиями пожарной безопасности, санитарного законодательства, а также иных надзорных органов зданий и помещений, в которых размещены муниципальные образовательные организации</t>
  </si>
  <si>
    <t>10 307 27000</t>
  </si>
  <si>
    <t>10 420  27000</t>
  </si>
  <si>
    <t>10 308 27000</t>
  </si>
  <si>
    <t>10 314 45500</t>
  </si>
  <si>
    <t>Подпрограмма "Обеспечение реализации муниципальной  программы «Развитие системы образования в Верхнесалдинском городском округе"</t>
  </si>
  <si>
    <t>10 526 27000</t>
  </si>
  <si>
    <t>10 527 29001</t>
  </si>
  <si>
    <t>Муниципальная программа «Развитие системы образования в Верхнесалдинском городском округе"</t>
  </si>
  <si>
    <t>Непрограммные направления деятельности</t>
  </si>
  <si>
    <t>Муниципальная программа «Строительство объектов социальной сферы в  Верхнесалдинском городском  округе»</t>
  </si>
  <si>
    <t>Муниципальная программа «Повышение эффективности управления муниципальной собственностью Верхнесалдинского городского округа»</t>
  </si>
  <si>
    <t xml:space="preserve">Молодежная  политика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</si>
  <si>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</si>
  <si>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К   решению   Думы   городского    </t>
  </si>
  <si>
    <t xml:space="preserve">округа  от              № </t>
  </si>
  <si>
    <t>Выплаты в соответствии с решениями судебной системы Российской Федерации</t>
  </si>
  <si>
    <t>72 000 22004</t>
  </si>
  <si>
    <t>03 307 L4970</t>
  </si>
  <si>
    <t>Муниципальная программа "Повышение эффективности управления муниципальной собственностью Верхнесалдинского городского округа"</t>
  </si>
  <si>
    <t>Защита  населения  и  территории  от  чрезвычайных  ситуаций  природного  и  техногенного  характера,  пожарная  безопасность</t>
  </si>
  <si>
    <t>Комплексное благоустройство общественной территории, прилегающей к Верхнесалдинскому авиаметаллургическому техникуму и к новому участку дороги по ул. Энгельса в г. Верхняя Салда</t>
  </si>
  <si>
    <t>Муниципальная программа «Обеспечение правопорядка на территории Верхнесалдинского городского округа на 2017-2027 годы»</t>
  </si>
  <si>
    <t>Подпрограмма «Построение и развитие аппаратно-программного комплекса «Безопасный город» на территории Верхнесалдинского городского округа»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</si>
  <si>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</si>
  <si>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10 231 L3040</t>
  </si>
  <si>
    <t>10 205 45400</t>
  </si>
  <si>
    <t>10 309 45600</t>
  </si>
  <si>
    <t xml:space="preserve">Охрана семьи и детства
</t>
  </si>
  <si>
    <t>1004</t>
  </si>
  <si>
    <t xml:space="preserve">1004 </t>
  </si>
  <si>
    <t>27 0F2 55550</t>
  </si>
  <si>
    <t>Формирование современной городской среды</t>
  </si>
  <si>
    <t xml:space="preserve">Публичные нормативные выплаты гражданам несоциального характера
</t>
  </si>
  <si>
    <t>330</t>
  </si>
  <si>
    <t>830</t>
  </si>
  <si>
    <t xml:space="preserve">Исполнение судебных актов
</t>
  </si>
  <si>
    <t>27 0F2 55557</t>
  </si>
  <si>
    <t>10 4E1 27001</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</si>
  <si>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малых городах</t>
  </si>
  <si>
    <t>1101</t>
  </si>
  <si>
    <t>Физическая культура</t>
  </si>
  <si>
    <t>Охрана семьи и детства</t>
  </si>
  <si>
    <t>11 209 27000</t>
  </si>
  <si>
    <t>Приобретение расходных материалов для блочно-модульной станции в пос. Басьяновский</t>
  </si>
  <si>
    <t>Подпрограмма «Чистая вода»</t>
  </si>
  <si>
    <t>01 400 00000</t>
  </si>
  <si>
    <t>Взносы на капитальный ремонт за муниципальный фонд</t>
  </si>
  <si>
    <t>Обустройство транспортной инфраструктуры земельных участков для ИЖС, выданных многодетным семьям</t>
  </si>
  <si>
    <t>Организация обучения представителей общественных организаций, педагогов по вопросам профилактики экстремизма и гармонизации межэтнических отношений, патриотического воспитания</t>
  </si>
  <si>
    <t>26 006 23000</t>
  </si>
  <si>
    <t>Изготовление, приобретение и размещение социальной рекламы (видеоролики), направленной на гармонизацию межнациональных и межконфессиональных отношений</t>
  </si>
  <si>
    <t>26 005 23000</t>
  </si>
  <si>
    <t xml:space="preserve"> Создание и содержание объектов гражданской обороны Верхнесалдинского городского округа</t>
  </si>
  <si>
    <t>1105</t>
  </si>
  <si>
    <t>Другие  вопросы  в  области  физической  культуры  и  спорта</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</si>
  <si>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</si>
  <si>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04 005 42П00</t>
  </si>
  <si>
    <t>04 002 25000</t>
  </si>
  <si>
    <t>04 003 25000</t>
  </si>
  <si>
    <t>04 004 25000</t>
  </si>
  <si>
    <t>Муниципальная программа  «Восстановление и развитие объектов внешнего благоустройства Верхнесалдинского городского округа»</t>
  </si>
  <si>
    <t>Муниципальная программа  «Обеспечение деятельности  муниципального казенного  учреждения «Служба городского хозяйства»</t>
  </si>
  <si>
    <t>Муниципальная программа «Обеспечение деятельности  муниципального казенного  учреждения «Служба городского хозяйства»</t>
  </si>
  <si>
    <t>Муниципальная программа «Восстановление и развитие объектов внешнего благоустройства Верхнесалдинского городского округа»</t>
  </si>
  <si>
    <t>Содержание, озеленение, устройство и благоустройство общественных территорий и территорий для проведения общегородских мероприятий</t>
  </si>
  <si>
    <t>20 007 25000</t>
  </si>
  <si>
    <t>20 002 2А000</t>
  </si>
  <si>
    <t>20 005 25000</t>
  </si>
  <si>
    <t>Информационно– телекоммуникационное  и информационно-техническое обеспечение деятельности администрации Верхнесалдинского городского округа</t>
  </si>
  <si>
    <t xml:space="preserve">320   </t>
  </si>
  <si>
    <t xml:space="preserve">Социальные выплаты гражданам, кроме публичных нормативных социальных выплат </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</si>
  <si>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</si>
  <si>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04 008 42П10</t>
  </si>
  <si>
    <t>Организация военно-патриотического воспитания и допризывной подготовки молодых граждан</t>
  </si>
  <si>
    <t>10 433 27000</t>
  </si>
  <si>
    <t>10 433 45410</t>
  </si>
  <si>
    <t>Создание в муниципальных общеобразовательных организациях условий для организации горячего питания обучающихся</t>
  </si>
  <si>
    <t>Создание безопасных условий пребывания в муниципальных организациях отдыха детей и их оздоровления</t>
  </si>
  <si>
    <t>10 434 45800</t>
  </si>
  <si>
    <t>10 3P5 48Г00</t>
  </si>
  <si>
    <t>Внедрение механизмов инициативного бюджетирования на территории Верхнесалдинского городского округа</t>
  </si>
  <si>
    <t>72 000 22100</t>
  </si>
  <si>
    <t>Обустройство пешеходных переходов в соответствии с новыми национальными стандартами</t>
  </si>
  <si>
    <t>10 434  27000</t>
  </si>
  <si>
    <t>10 434 27000</t>
  </si>
  <si>
    <t>Мероприятия, направленные на повышение безопасности учреждений дополнительного образования  сферы культуры</t>
  </si>
  <si>
    <t xml:space="preserve">Резервные  средства
</t>
  </si>
  <si>
    <t>Муниципальная программа "Развитие дорожного хозяйства Верхнесалдинского городского округа"</t>
  </si>
  <si>
    <t>05 106 24000</t>
  </si>
  <si>
    <t>05 207 24000</t>
  </si>
  <si>
    <t>05 410 24000</t>
  </si>
  <si>
    <t>Муниципальная программа "Развитие жилищно-коммунального хозяйства и повышение энергетической эффективности Верхнесалдинского городского округа"</t>
  </si>
  <si>
    <t>01 413 25000</t>
  </si>
  <si>
    <t>01 109 25000</t>
  </si>
  <si>
    <t>Муниципальная программа «Укрепление общественного здоровья»</t>
  </si>
  <si>
    <t>30 000 00000</t>
  </si>
  <si>
    <t>Организация и проведение мероприятий, направленных на привлечение населения к прохождению диспансеризации (информационные материалы, аудио, видеоролики)</t>
  </si>
  <si>
    <t>30 001 22000</t>
  </si>
  <si>
    <t>Разработка и издание информационных материалов (в том числе аудио, видеороликов) по здоровому образу жизни</t>
  </si>
  <si>
    <t>30 003 22000</t>
  </si>
  <si>
    <t>Организация и проведение мероприятий в сфере физической культуры и спорта</t>
  </si>
  <si>
    <t>30 002 22000</t>
  </si>
  <si>
    <t>Муниципальная программа «Капитальный ремонт общего имущества многоквартирных домов Верхнесалдинского городского округа»</t>
  </si>
  <si>
    <t>02 001 25000</t>
  </si>
  <si>
    <t>Муниципальная программа «Ограничение  распространения ВИЧ-инфекции на территории Верхнесалдинского городского округа»</t>
  </si>
  <si>
    <t xml:space="preserve"> Муниципальная программа «Развитие дорожного хозяйства Верхнесалдинского городского округа»</t>
  </si>
  <si>
    <t>Муниципальная программа «Развитие дорожного хозяйства Верхнесалдинского городского округа»</t>
  </si>
  <si>
    <t>Муниципальная программа «Развитие жилищно-коммунального хозяйства и повышение энергетической эффективности Верхнесалдинского городского округа»</t>
  </si>
  <si>
    <t>Муниципальная программа «Обеспечение безопасного природопользования на территории Верхнесалдинского городского округа»</t>
  </si>
  <si>
    <t>Муниципальная программа «Обеспечение общественной безопасности на территории Верхнесалдинского городского округа»</t>
  </si>
  <si>
    <t>Муниципальная программа «Содействие развитию субъектов малого и среднего  предпринимательства на территории Верхнесалдинского городского округа»</t>
  </si>
  <si>
    <t>Муниципальная программа «Содействие развитию субъектов малого и среднего  предпринимательства на территории Верхнесалдинского городского округа"</t>
  </si>
  <si>
    <t>Муниципальная программа «Развитие градостроительной деятельности Верхнесалдинского городского округа»</t>
  </si>
  <si>
    <t>Муниципальная программа " Обеспечение общественной безопасности на территории Верхнесалдинского городского округа"</t>
  </si>
  <si>
    <t>Муниципальная программа «Реализация и развитие муниципального управления в Верхнесалдинском городском округе»</t>
  </si>
  <si>
    <t>Муниципальная программа "Реализация и развитие муниципального управления в Верхнесалдинском городском округе"</t>
  </si>
  <si>
    <t>Муниципальная программа «Развитие кадровой политики в системе муниципального управления  Верхнесалдинского городского округа и противодействие коррупции в Верхнесалдиском городском округе»</t>
  </si>
  <si>
    <t>Муниципальная программа «Развитие кадровой политики в системе муниципального управления  Верхнесалдинского городского округа и противодействие коррупции в Верхнесалдинском городском округе»</t>
  </si>
  <si>
    <t>Муниципальная программа   «Обеспечение деятельности по комплектованию, учету, хранению и использованию архивных документов на территории Верхнесалдинского городского округа»</t>
  </si>
  <si>
    <t>Муниципальная программа «Поддержка социально ориентированных некоммерческих организаций в Верхнесалдинском городском округе»</t>
  </si>
  <si>
    <t>Муниципальная программа «Ограничение распространения ВИЧ-инфекции на территории Верхнесалдинского городского округа»</t>
  </si>
  <si>
    <t>01 312 24000</t>
  </si>
  <si>
    <t>14 001 51200</t>
  </si>
  <si>
    <t>14 002 41100</t>
  </si>
  <si>
    <t>14 003 41200</t>
  </si>
  <si>
    <t>14 002 41100</t>
  </si>
  <si>
    <t>07 100 00000</t>
  </si>
  <si>
    <t>07 106 23000</t>
  </si>
  <si>
    <t>07 107 23000</t>
  </si>
  <si>
    <t>07 108 23000</t>
  </si>
  <si>
    <t>Обеспечение оповещения и информирования населения об угрозе возникновения или о возникновении чрезвычайных ситуаций</t>
  </si>
  <si>
    <t>07 209 23000</t>
  </si>
  <si>
    <t>07 212 23000</t>
  </si>
  <si>
    <t>07 215 23000</t>
  </si>
  <si>
    <t>08 001 24000</t>
  </si>
  <si>
    <t>Обеспечение деятельности организаций, образующих инфраструктуру поддержки субъектов малого и среднего предпринимательства</t>
  </si>
  <si>
    <t>Развитие сети муниципальных учреждений по работе с молодежью</t>
  </si>
  <si>
    <t>18 001 24000</t>
  </si>
  <si>
    <t>Профессиональная подготовка, переподготовка и повышение квалификации, участие в семинарах, вебинарах, форумах муниципальных служащих администрации, лиц, замещающих муниципальные должности в Верхнесалдинском городском округе и работников, осуществляющих техническое обеспечение деятельности администрации</t>
  </si>
  <si>
    <t>19  010 21000</t>
  </si>
  <si>
    <t>Предоставление субсидий из средств бюджета городского округа социально - ориентированным некоммерческим организациям</t>
  </si>
  <si>
    <t>Организация массовых мероприятий по информированию населения о мерах профилактики ВИЧ -инфекции и привлечению приверженности к обследованию, лечению ВИЧ-инфекции</t>
  </si>
  <si>
    <t>Разработка и издание   информационных материалов (в том числе аудио, видеороликов) по профилактике ВИЧ–инфекции</t>
  </si>
  <si>
    <t>Организация обучения учащихся средне-профессиональных учреждений, учебных заведений дополнительного образования, специалистов учреждений и организаций, отвечающих за профилактику ВИЧ–инфекции</t>
  </si>
  <si>
    <t>Организация и проведение мероприятий, направленных на профилактику ВИЧ–инфекции среди работающего населения</t>
  </si>
  <si>
    <t>Организация и проведение мероприятий, направленных на профилактику ВИЧ–инфекции среди потребителей наркотиков и лиц, относящихся к группам риска по инфицированию и распространению ВИЧ–инфекции половым путем</t>
  </si>
  <si>
    <t>Создание в образовательных организациях условий для получения детьми - инвалидами качественного образования</t>
  </si>
  <si>
    <t>10 419 27000</t>
  </si>
  <si>
    <t>10 419 45070</t>
  </si>
  <si>
    <t>Организация проведения капитальных и текущих ремонтов муниципальных учреждений   дополнительного образования в сфере культуры, приведение в соответствие с требованиями норм пожарной безопасности и санитарного законодательства</t>
  </si>
  <si>
    <t>11 207 27000</t>
  </si>
  <si>
    <t>07 213 23000</t>
  </si>
  <si>
    <t>Подпрограмма «Повышение благоустройства жилищного фонда и создание благоприятной среды проживания граждан»</t>
  </si>
  <si>
    <t>01 500 00000</t>
  </si>
  <si>
    <t>01 514 42700</t>
  </si>
  <si>
    <t>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</si>
  <si>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06 309 24000</t>
  </si>
  <si>
    <t>19 012 29001</t>
  </si>
  <si>
    <t>Подпрограмма «Поддержка садоводческих, огороднических и дачных некоммерческих объединений Верхнесалдинского городского округа»</t>
  </si>
  <si>
    <t>Ремонт объектов жилищно-коммунального хозяйства на территории Верхнесалдинского городского округа</t>
  </si>
  <si>
    <t>72 000 25009</t>
  </si>
  <si>
    <t>10 229 L3030</t>
  </si>
  <si>
    <t>29 002 24000</t>
  </si>
  <si>
    <t>Проведение рыночной оценки годовой арендной платы за земельные участки или проведение оценки рыночной стоимости земельных участков в целях предоставления земельных участков на торгах</t>
  </si>
  <si>
    <t>Проведение  кадастровых работ в отношении объектов недвижимости, находящихся в муниципальной собственности, изготовление технических планов, получение кадастровых паспортов для передачи объектов в аренду и приватизации, подготовка заключений (актов, справок) для снятия объектов с кадастрового учета</t>
  </si>
  <si>
    <t>Проведение мероприятий по проектированию, реконструкции и строительству линий наружного освещения</t>
  </si>
  <si>
    <t>04 001 25000</t>
  </si>
  <si>
    <t>Мероприятия по сносу аварийного жилья</t>
  </si>
  <si>
    <t xml:space="preserve">Другие вопросы в области культуры, кинематографии
</t>
  </si>
  <si>
    <t>0804</t>
  </si>
  <si>
    <t>Организация проведения капитальных и текущих ремонтов зданий и помещений, в которых размещаются муниципальные учреждения культуры, приведение в соответствие с требованиями норм пожарной безопасности и санитарного законодательства</t>
  </si>
  <si>
    <t>11 104 28000</t>
  </si>
  <si>
    <t>03 100 00000</t>
  </si>
  <si>
    <t>Приобретение жилья для переселения граждан из жилых помещений, признанных непригодными для проживания и (или) с высоким уровнем износа</t>
  </si>
  <si>
    <t xml:space="preserve">03 101 25000 </t>
  </si>
  <si>
    <t xml:space="preserve">Осуществление выплат лицам, в чьей собственности находятся жилые помещения, входящие в аварийный жилищный фонд, выкупной цены за изымаемые жилые помещения </t>
  </si>
  <si>
    <t>03 110 25000</t>
  </si>
  <si>
    <t>Подпрограмма «Формирование жилищного фонда для переселения граждан из жилых помещений, признанных непригодными для проживания и (или) с высоким уровнем износа»</t>
  </si>
  <si>
    <t xml:space="preserve">                                                                                                                                                                                                                                                                                                                                                                                                                                                                                                                                                                                                                                                                                                                                                                                                                                                                                                                                                                                                                                                                                                                                                                                                                                                                                                                                                                                                                                                                                                                                                </t>
  </si>
  <si>
    <t>72 000 22002</t>
  </si>
  <si>
    <t>72 000 22002</t>
  </si>
  <si>
    <t>72 000 21100</t>
  </si>
  <si>
    <t>Подпрограмма  «Управление жилыми помещениями, входящими в состав муниципального жилищного фонда»</t>
  </si>
  <si>
    <t>03 500 00000</t>
  </si>
  <si>
    <t>Обеспечение деятельности  муниципального казенного  учреждения «Служба городского хозяйства» в области ЖКХ</t>
  </si>
  <si>
    <t>72 000 25011</t>
  </si>
  <si>
    <t>06 106 25000</t>
  </si>
  <si>
    <t>Разработка топливно-энергетического баланса Верхнесалдинского городского округа</t>
  </si>
  <si>
    <t>Организация транспортного обслуживания населения</t>
  </si>
  <si>
    <t>Обеспечение деятельности  муниципального казенного  учреждения «Служба городского хозяйства» в области национальной экономики</t>
  </si>
  <si>
    <t>72 000  24011</t>
  </si>
  <si>
    <t>Обеспечение деятельности муниципального казенного учреждения "Управление гражданской защиты Верхнесалдинского городского округа"</t>
  </si>
  <si>
    <t>72 000 22011</t>
  </si>
  <si>
    <t>Обеспечение деятельности муниципального казенного учреждения «Централизованная бухгалтерия»</t>
  </si>
  <si>
    <t>72 000 22010</t>
  </si>
  <si>
    <t>72 000 22012</t>
  </si>
  <si>
    <t>72 000 21200</t>
  </si>
  <si>
    <t>19 011 22002</t>
  </si>
  <si>
    <t>20 008 22000</t>
  </si>
  <si>
    <t>Содержание, текущий и капитальный ремонт объектов,  составляющих муниципальную казну  городского округа (за исключением жилых помещений)</t>
  </si>
  <si>
    <t>13 015 22000</t>
  </si>
  <si>
    <t>Обеспечение деятельности муниципального казенного учреждения «Служба городского хозяйства»</t>
  </si>
  <si>
    <t>Обеспечение деятельности муниципального казенного учреждения "Центр закупок"</t>
  </si>
  <si>
    <t>04 014 24000</t>
  </si>
  <si>
    <t>20 009 24000</t>
  </si>
  <si>
    <t>05 311 24000</t>
  </si>
  <si>
    <t>Капитальный ремонт домов блокированной застройки, входящих в состав муниципального жилищного фонда</t>
  </si>
  <si>
    <t>03 513 25000</t>
  </si>
  <si>
    <t>03 514 25000</t>
  </si>
  <si>
    <t xml:space="preserve">Содержание и текущий ремонт жилых помещений, входящих в состав муниципального жилищного фонда          </t>
  </si>
  <si>
    <t>13 012 25000</t>
  </si>
  <si>
    <t>Капитальный ремонт зданий и помещений муниципальных общеобразовательных организаций по программе модернизации школьных систем образования и капитальный ремонт зданий и помещений муниципальных общеобразовательных организаций, осуществляемых в рамках программы «Создание содействию в субъектах РФ новых мест в общеобразовательных организациях на 2016-2025 годы»</t>
  </si>
  <si>
    <t>10 422 27000</t>
  </si>
  <si>
    <t>Поддержка муниципальных учреждений спортивной направленности по адаптивной физической культуре и спорту</t>
  </si>
  <si>
    <t>10 341 48270</t>
  </si>
  <si>
    <t>Муниципальная программа «Профилактика и ограничение  распространения туберкулеза на территории Верхнесалдинского городского округа»</t>
  </si>
  <si>
    <t>Муниципальная программа «Адресная поддержка населения Верхнесалдинского городского округа»</t>
  </si>
  <si>
    <t>Муниципальная программа «Развитие физической культуры, спорта и молодежной политики в Верхнесалдинском городском округе»</t>
  </si>
  <si>
    <t>Подпрограмма «Развитие физической культуры и спорта  в Верхнесалдинском городском округе»</t>
  </si>
  <si>
    <t>Обеспечение деятельности муниципального казенного учреждения «Служба городского хозяйства» в области средства массовой информации</t>
  </si>
  <si>
    <t>72 000 2А011</t>
  </si>
  <si>
    <t>Функционирование  Правительства  Российской  Федерации, высших  исполнительных  органов   субъектов  Российской  Федерации,   местных  администраций</t>
  </si>
  <si>
    <t>Оказание муниципальной услуги в соответствии с социальным сертификатом по реализации дополнительных общеобразовательных программ</t>
  </si>
  <si>
    <t>10 343 27000</t>
  </si>
  <si>
    <t>10 343 22000</t>
  </si>
  <si>
    <t>10 307 22000</t>
  </si>
  <si>
    <t>10 420 22000</t>
  </si>
  <si>
    <t>10 341 22000</t>
  </si>
  <si>
    <t>10 3P5 22Г00</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</si>
  <si>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</si>
  <si>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15 103 29000</t>
  </si>
  <si>
    <t>15 205 49100</t>
  </si>
  <si>
    <t>15 206 52500</t>
  </si>
  <si>
    <t xml:space="preserve">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t>
  </si>
  <si>
    <t>15 207 49200</t>
  </si>
  <si>
    <t>15 309 49100</t>
  </si>
  <si>
    <t>15 310 49200</t>
  </si>
  <si>
    <t>15 311 29000</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</si>
  <si>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</si>
  <si>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Выплата единовременного поощрения за многолетний труд,  в связи с уходом на пенсию</t>
  </si>
  <si>
    <t>Оценка рыночной стоимости имущества жилого назначения для осуществления выплат лицам, в чьей собственности находятся жилые помещения, входящие в аварийный жилищный фонд, выкупной цены за изымаемые жилые помещения</t>
  </si>
  <si>
    <t>Разработка паспорта безопасности территории Верхнесалдинского городского округа</t>
  </si>
  <si>
    <t>07 214 23000</t>
  </si>
  <si>
    <t>06 308 24000</t>
  </si>
  <si>
    <t>Приобретение автобусов</t>
  </si>
  <si>
    <t>05 308 24000</t>
  </si>
  <si>
    <t>29 003 24000</t>
  </si>
  <si>
    <t>01 219 25000</t>
  </si>
  <si>
    <t>Проведение государственной экспертизы</t>
  </si>
  <si>
    <t>01 115 25000</t>
  </si>
  <si>
    <t>09 203 27000</t>
  </si>
  <si>
    <t>09 204 27000</t>
  </si>
  <si>
    <t>09 205 27000</t>
  </si>
  <si>
    <t>09 205 48600</t>
  </si>
  <si>
    <t>09 206 27000</t>
  </si>
  <si>
    <t>09 206 48900</t>
  </si>
  <si>
    <t>09 307 27000</t>
  </si>
  <si>
    <t>09 308 27000</t>
  </si>
  <si>
    <t>09 309 48700</t>
  </si>
  <si>
    <t>09 309 27000</t>
  </si>
  <si>
    <t>Обеспечение деятельности муниципального казенного учреждения «Служба городского хозяйства» в области культуры</t>
  </si>
  <si>
    <t>72 000 28011</t>
  </si>
  <si>
    <t>Мероприятия по профилактике туберкулеза и формированию здорового образа жизни</t>
  </si>
  <si>
    <t>Создание и содержание объектов гражданской обороны Верхнесалдинского городского округа</t>
  </si>
  <si>
    <t>01 120 25000</t>
  </si>
  <si>
    <t xml:space="preserve">Проведение мероприятий по приспособлению жилых помещений и общего имущества в многоквартирных домах с учетом потребностей инвалидов </t>
  </si>
  <si>
    <t>72 000 25014</t>
  </si>
  <si>
    <t>72 000 23013</t>
  </si>
  <si>
    <t>03 109 22000</t>
  </si>
  <si>
    <t>06 300 00000</t>
  </si>
  <si>
    <t>06 309 25000</t>
  </si>
  <si>
    <t>01 122 25000</t>
  </si>
  <si>
    <t>Разработка проектно-сметной документации на капитальный ремонт ГТС</t>
  </si>
  <si>
    <t>Разработка Лесохозяйственного регламента городских лесов города Верхняя Салда</t>
  </si>
  <si>
    <t>Разработка проектно-сметной документации «Строительство приюта для животных на 300 голов на территории города Верхняя Салда Свердловской области»</t>
  </si>
  <si>
    <t>Проведение кадастровых работ и государственного кадастрового учета в отношении земельных участков в целях оформления права муниципальной собственности либо в целях подготовки к предоставлению земельных участков на торгах, а также в целях реализации Закона Свердловской области от 7 июля 2004 года № 18-ОЗ «Об особенностях регулирования земельных отношений на территории Свердловской области»</t>
  </si>
  <si>
    <t>Оказание услуг по сопровождению и технической поддержке ранее установленного используемого программного продукта «ГрадИнфо»</t>
  </si>
  <si>
    <t>Подпрограмма «Развитие и модернизация систем коммунальной инфраструктуры Верхнесалдинского городского округа»</t>
  </si>
  <si>
    <t>Подпрограмма «Энергосбережение и повышение энергетической эффективности Верхнесалдинского городского округа»</t>
  </si>
  <si>
    <t>Подпрограмма «Развитие потенциала молодежи в Верхнесалдинском городском округе»</t>
  </si>
  <si>
    <t>Подпрограмма «Патриотическое воспитание граждан в Верхнесалдинском городском округе»</t>
  </si>
  <si>
    <t>Подпрограмма «Развитие культурно - досуговой деятельности, библиотечного, музейного дела и кинообслуживания населения»</t>
  </si>
  <si>
    <t>Подпрограмма «Предоставление компенсаций и субсидий на оплату жилых помещений и коммунальных услуг и расходов на оплату жилого помещения и коммунальных услуг»</t>
  </si>
  <si>
    <t>Подпрограмма «Обеспечение деятельности муниципального казенного учреждения «Служба субсидий»</t>
  </si>
  <si>
    <t>Техническое обеспечение системы кадастра Верхнесалдинского городского округа</t>
  </si>
  <si>
    <t>Разработка программы энергосбережения Верхнесалдинского городского округа</t>
  </si>
  <si>
    <t>Создание и обеспечение деятельности молодежных «коворкинг-центров»</t>
  </si>
  <si>
    <t>13 016 22000</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</si>
  <si>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</si>
  <si>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Субсидии муниципальным унитарным предприятиям Верхнесалдинского городского округа на финансовое обеспечение затрат в связи с оказанием услуг (на погашение просроченной кредиторской задолженности)</t>
  </si>
  <si>
    <t>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</si>
  <si>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10 240 45200</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</si>
  <si>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</si>
  <si>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10 311 45610</t>
  </si>
  <si>
    <t>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</si>
  <si>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11 128 28000</t>
  </si>
  <si>
    <t>11 128 46600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</si>
  <si>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</si>
  <si>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 2ЕВ 51790</t>
  </si>
  <si>
    <t>03 408 49500</t>
  </si>
  <si>
    <t>Внедрение механизмов инициативного бюджетирования на территории Верхнесалдинского городского округа: инициативный проект "Детская площадка "Муравейник"</t>
  </si>
  <si>
    <t>04 012 25000</t>
  </si>
  <si>
    <t>Внедрение механизмов инициативного бюджетирования на территории Верхнесалдинского городского округа: инициативный проект "Детская площадка "Муравейник" за счет инициативных платежей</t>
  </si>
  <si>
    <t>04 012 25002</t>
  </si>
  <si>
    <t>04 012 25001</t>
  </si>
  <si>
    <t>Внедрение механизмов инициативного бюджетирования на территории Верхнесалдинского городского округа: инициативный проект "Спортивная площадка "Спутник"</t>
  </si>
  <si>
    <t>04 013 25000</t>
  </si>
  <si>
    <t>Внедрение механизмов инициативного бюджетирования на территории Верхнесалдинского городского округа: инициативный проект "Спортивная площадка "Спутник" за счет инициативных платежей</t>
  </si>
  <si>
    <t>04 013 25002</t>
  </si>
  <si>
    <t>04 013 25001</t>
  </si>
  <si>
    <t>Внедрение механизмов инициативного бюджетирования на территории Верхнесалдинского городского округа: инициативный проект "Спортивная площадка "Спутник" за счет средств местного бюджета</t>
  </si>
  <si>
    <t>Внедрение механизмов инициативного бюджетирования на территории Верхнесалдинского городского округа: инициативный проект "Детская площадка "Муравейник" за счет средств  местного бюджета</t>
  </si>
  <si>
    <t>03 600 00000</t>
  </si>
  <si>
    <t>03 615 25000</t>
  </si>
  <si>
    <t>Приспособление жилых помещений инвалидов и/или общего имущества в многоквартирных домах, в которых проживают инвалиды, с учетом потребностей инвалидов</t>
  </si>
  <si>
    <t>01 107 25000</t>
  </si>
  <si>
    <t>Строительство наружного газопровода низкого давления к многоэтажным жилым домам квартала «Центральный поселок» в городе Верхняя Салда</t>
  </si>
  <si>
    <t>72 000 22008</t>
  </si>
  <si>
    <t>Возврат в бюджеты всех уровней по актам проверок контролирующих органов</t>
  </si>
  <si>
    <t>Внедрение механизмов инициативного бюджетирования на территории Верхнесалдинского городского округа: инициативный проект "Детская площадка "Муравейник" за счет средств  областного бюджета</t>
  </si>
  <si>
    <t>04 012 43100</t>
  </si>
  <si>
    <t>04 013 43100</t>
  </si>
  <si>
    <t>Внедрение механизмов инициативного бюджетирования на территории Верхнесалдинского городского округа: инициативный проект "Спортивная площадка "Спутник" за счет средств областного бюджета</t>
  </si>
  <si>
    <t>Капитальный ремонт аварийных участков сетей холодного водоснабжения и водоотведения в г. Верхняя Салда</t>
  </si>
  <si>
    <t>в тыс.руб</t>
  </si>
  <si>
    <t>в %</t>
  </si>
  <si>
    <t xml:space="preserve">Сумма,  предусмотренная в бюджете на  2024 год          </t>
  </si>
  <si>
    <t xml:space="preserve">Сумма,  по бюджетной росписи на  2024 год                             </t>
  </si>
  <si>
    <t>01 123 25000</t>
  </si>
  <si>
    <t>Капитальный ремонт аварийных участков теплотрассы по ул. Энгельса-Районная (III этап)</t>
  </si>
  <si>
    <t>Наименование  раздела,  подраздела, целевой  статьи, вида  расходов</t>
  </si>
  <si>
    <t>Сумма  по бюджету</t>
  </si>
  <si>
    <t>Сумма  по бюджетной росписи</t>
  </si>
  <si>
    <t>в  тыс. руб.</t>
  </si>
  <si>
    <t>в  тыс.руб.</t>
  </si>
  <si>
    <t>2</t>
  </si>
  <si>
    <t xml:space="preserve">Сумма,  предусмотренная в бюджете на  2024 год                  </t>
  </si>
  <si>
    <t xml:space="preserve">Сумма,  по бюджетной росписи на  2024 год                  </t>
  </si>
  <si>
    <t>72 000 24011</t>
  </si>
  <si>
    <t>Внедрение механизмов инициативного бюджетирования на территории Верхнесалдинского городского округа: инициативный проект «Мульт-студия «Елочка-Лайв»</t>
  </si>
  <si>
    <t>10 144 27100</t>
  </si>
  <si>
    <t>Внедрение механизмов инициативного бюджетирования на территории Верхнесалдинского городского округа: инициативный проект «Мульт-студия «Елочка-Лайв» за счет инициативных платежей</t>
  </si>
  <si>
    <t>10 144 27102</t>
  </si>
  <si>
    <t>Внедрение механизмов инициативного бюджетирования на территории Верхнесалдинского городского округа: инициативный проект «Мульт-студия «Елочка-Лайв» за счет средств областного бюджета</t>
  </si>
  <si>
    <t>10 144 43100</t>
  </si>
  <si>
    <t>Внедрение механизмов инициативного бюджетирования на территории Верхнесалдинского городского округа: инициативный проект «Спортик»</t>
  </si>
  <si>
    <t>10 145 27100</t>
  </si>
  <si>
    <t>Внедрение механизмов инициативного бюджетирования на территории Верхнесалдинского городского округа: инициативный проект «Спортик» за счет инициативных платежей</t>
  </si>
  <si>
    <t>10 145 27102</t>
  </si>
  <si>
    <t>Внедрение механизмов инициативного бюджетирования на территории Верхнесалдинского городского округа: инициативный проект «Спортик» за счет средств областного бюджета</t>
  </si>
  <si>
    <t>10 145 43100</t>
  </si>
  <si>
    <t>Внедрение механизмов инициативного бюджетирования на территории Верхнесалдинского городского округа: инициативный проект "Мульт-студия "Елочка-Лайв" за счет средств местного бюджета</t>
  </si>
  <si>
    <t>10 144 27101</t>
  </si>
  <si>
    <t>Внедрение механизмов инициативного бюджетирования на территории Верхнесалдинского городского округа: инициативный проект "Спортик" за счет средств местного бюджета</t>
  </si>
  <si>
    <t>10 145 27101</t>
  </si>
  <si>
    <t>Внедрение механизмов инициативного бюджетирования на территории Верхнесалдинского городского округа: инициативный проект «Детская инженерная школа»</t>
  </si>
  <si>
    <t>Внедрение механизмов инициативного бюджетирования на территории Верхнесалдинского городского округа: инициативный проект «Детская инженерная школа» за счет инициативных платежей</t>
  </si>
  <si>
    <t>Внедрение механизмов инициативного бюджетирования на территории Верхнесалдинского городского округа: инициативный проект «Детская инженерная школа» за счет средств областного бюджета</t>
  </si>
  <si>
    <t>10 346 27100</t>
  </si>
  <si>
    <t>10 346 27102</t>
  </si>
  <si>
    <t>10 346 43100</t>
  </si>
  <si>
    <t>Внедрение механизмов инициативного бюджетирования на территории Верхнесалдинского городского округа: инициативный проект "Детская инженерная школа" за счет средств местного бюджета</t>
  </si>
  <si>
    <t>10 346 27101</t>
  </si>
  <si>
    <t>Внедрение механизмов инициативного бюджетирования на территории Верхнесалдинского городского округа: инициативный проект «Комфортный и безопасный Спорт»</t>
  </si>
  <si>
    <t>Внедрение механизмов инициативного бюджетирования на территории Верхнесалдинского городского округа: инициативный проект «Комфортный и безопасный Спорт» за счет инициативных платежей</t>
  </si>
  <si>
    <t>10 347 22100</t>
  </si>
  <si>
    <t>10 347 22102</t>
  </si>
  <si>
    <t>10 347 22101</t>
  </si>
  <si>
    <t>Внедрение механизмов инициативного бюджетирования на территории Верхнесалдинского городского округа: инициативный проект "Комфортный и безопасный Спорт" за счет средств местного бюджета</t>
  </si>
  <si>
    <t xml:space="preserve">Внедрение механизмов инициативного бюджетирования на территории Верхнесалдинского городского округа: инициативный проект «Многофункциональная площадка «ДВИЖ» </t>
  </si>
  <si>
    <t>Внедрение механизмов инициативного бюджетирования на территории Верхнесалдинского городского округа: инициативный проект «Многофункциональная площадка «ДВИЖ» за счет инициативных платежей</t>
  </si>
  <si>
    <t>Внедрение механизмов инициативного бюджетирования на территории Верхнесалдинского городского округа: инициативный проект «Многофункциональная площадка «ДВИЖ» за счет средств областного бюджета</t>
  </si>
  <si>
    <t>Внедрение механизмов инициативного бюджетирования на территории Верхнесалдинского городского округа: инициативный проект «Спортивная площадка «Тигры»</t>
  </si>
  <si>
    <t>Внедрение механизмов инициативного бюджетирования на территории Верхнесалдинского городского округа: инициативный проект «Спортивная площадка «Тигры» за счет инициативных платежей</t>
  </si>
  <si>
    <t>Внедрение механизмов инициативного бюджетирования на территории Верхнесалдинского городского округа: инициативный проект «Спортивная площадка «Тигры» за счет средств областного бюджета</t>
  </si>
  <si>
    <t>Внедрение механизмов инициативного бюджетирования на территории Верхнесалдинского городского округа: инициативный проект «Детская площадка «Солнышко»</t>
  </si>
  <si>
    <t>Внедрение механизмов инициативного бюджетирования на территории Верхнесалдинского городского округа: инициативный проект «Детская площадка «Солнышко» за счет инициативных платежей</t>
  </si>
  <si>
    <t>Внедрение механизмов инициативного бюджетирования на территории Верхнесалдинского городского округа: инициативный проект «Детская площадка «Солнышко» за счет средств областного бюджета</t>
  </si>
  <si>
    <t>04 015 25100</t>
  </si>
  <si>
    <t>04 015 25102</t>
  </si>
  <si>
    <t>04 015 43100</t>
  </si>
  <si>
    <t>04 016 25100</t>
  </si>
  <si>
    <t>04 016 25102</t>
  </si>
  <si>
    <t>04 016 43100</t>
  </si>
  <si>
    <t>04 017 25100</t>
  </si>
  <si>
    <t>04 017 25102</t>
  </si>
  <si>
    <t>04 017 43100</t>
  </si>
  <si>
    <t>04 015 25101</t>
  </si>
  <si>
    <t>Внедрение механизмов инициативного бюджетирования на территории Верхнесалдинского городского округа: инициативный проект "Многофункциональная площадка "ДВИЖ" за счет средств местного бюджета</t>
  </si>
  <si>
    <t>04 016 25101</t>
  </si>
  <si>
    <t>Внедрение механизмов инициативного бюджетирования на территории Верхнесалдинского городского округа: инициативный проект "Спортивная площадка "Тигры" за счет средств местного бюджета</t>
  </si>
  <si>
    <t>04 017 25101</t>
  </si>
  <si>
    <t>Внедрение механизмов инициативного бюджетирования на территории Верхнесалдинского городского округа: инициативный проект "Детская площадка "Солнышко" за счет средств местного бюджета</t>
  </si>
  <si>
    <t>Внедрение механизмов инициативного бюджетирования на территории Верхнесалдинского городского округа: инициативный проект «Искусство театра»</t>
  </si>
  <si>
    <t>11 229 27100</t>
  </si>
  <si>
    <t>Внедрение механизмов инициативного бюджетирования на территории Верхнесалдинского городского округа: инициативный проект «Искусство театра» за счет инициативных платежей</t>
  </si>
  <si>
    <t>11 229 27102</t>
  </si>
  <si>
    <t>Внедрение механизмов инициативного бюджетирования на территории Верхнесалдинского городского округа: инициативный проект «Моя семья: от А до Я!»</t>
  </si>
  <si>
    <t>11 230 27100</t>
  </si>
  <si>
    <t>Внедрение механизмов инициативного бюджетирования на территории Верхнесалдинского городского округа: инициативный проект «Моя семья: от А до Я!» за счет инициативных платежей</t>
  </si>
  <si>
    <t>11 230 27102</t>
  </si>
  <si>
    <t>11 229 27101</t>
  </si>
  <si>
    <t>Внедрение механизмов инициативного бюджетирования на территории Верхнесалдинского городского округа: инициативный проект "Искусство театра" за счет средств местного бюджета</t>
  </si>
  <si>
    <t>11 230 27101</t>
  </si>
  <si>
    <t>Внедрение механизмов инициативного бюджетирования на территории Верхнесалдинского городского округа: инициативный проект "Моя семья: от А до Я!" за счет средств местного бюджета</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</si>
  <si>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</si>
  <si>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</si>
  <si>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t>
  </si>
  <si>
    <t>Муниципальная программа «Формирование современной
городской среды в Верхнесалдинском городском округе в 2018-2030 годах»</t>
  </si>
  <si>
    <t xml:space="preserve">Возврат средств в областной бюджет </t>
  </si>
  <si>
    <t>72 000 22006</t>
  </si>
  <si>
    <t>Другие вопросы в области жилищно-коммунального хозяйства</t>
  </si>
  <si>
    <t>0505</t>
  </si>
  <si>
    <t>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</si>
  <si>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72 000 40600</t>
  </si>
  <si>
    <t xml:space="preserve">Средства из резервного фонда Правительства Свердловской области в целях поощрения муниципальных образований, расположенных на территории Свердловской области, за организацию особо значимых общественных мероприятий </t>
  </si>
  <si>
    <t>72 000 40700</t>
  </si>
  <si>
    <t>Поощрение муниципальной управленческой команды за достижение показателей деятельности органов исполнительной власти субъектов Российской Федерации</t>
  </si>
  <si>
    <t>72 000 55490</t>
  </si>
  <si>
    <t>72 000 40600</t>
  </si>
  <si>
    <t>Осуществление технологического присоединения к сетям газораспределения</t>
  </si>
  <si>
    <t>01 124 25000</t>
  </si>
  <si>
    <t>Дополнительные меры социальной поддержки для реализации Указа Губернатора Свердловской области от 07.08.2024 № 346-УГ/ДСП</t>
  </si>
  <si>
    <t>72 000 40701</t>
  </si>
  <si>
    <t>10 248 50500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</si>
  <si>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</si>
  <si>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Расходы бюджета округа, произведенные на 01.01.2025 г.</t>
  </si>
  <si>
    <r>
      <t>Расходы  бюджета  округа, произведенные на 01.01</t>
    </r>
    <r>
      <rPr>
        <sz val="11"/>
        <rFont val="Times New Roman"/>
        <family val="1"/>
        <charset val="204"/>
      </rPr>
      <t>.2</t>
    </r>
    <r>
      <rPr>
        <b/>
        <sz val="11"/>
        <rFont val="Times New Roman"/>
        <family val="1"/>
        <charset val="204"/>
      </rPr>
      <t>025 г.</t>
    </r>
  </si>
  <si>
    <t>Расходы  бюджета  округа, произведенные на 01.01.2025 г.</t>
  </si>
  <si>
    <t>Обслуживание и эксплуатация системы видеонаблюдения АПК «Безопасный город»</t>
  </si>
  <si>
    <t>07 317 23000</t>
  </si>
  <si>
    <t>72 000 22001</t>
  </si>
  <si>
    <t>Резервные фонды местных администраций</t>
  </si>
  <si>
    <t>Осуществление государственных полномочий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</si>
  <si>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15 213 5250F</t>
  </si>
  <si>
    <t>15 208 R4620</t>
  </si>
  <si>
    <t>Приложение № 2</t>
  </si>
  <si>
    <t xml:space="preserve">Расходы бюджета Верхнесалдинского городского округа  по разделам и </t>
  </si>
  <si>
    <t>подразделам  классификации расходов бюджета за 2024 год</t>
  </si>
  <si>
    <t xml:space="preserve">Исполнение муниципальных программ Верхнесалдиского городского округа за 2024  год                     </t>
  </si>
  <si>
    <t xml:space="preserve">Приложение № 4 </t>
  </si>
  <si>
    <t>Приложение № 3</t>
  </si>
  <si>
    <t xml:space="preserve">Расходы бюджета Верхнесалдинского городского округа </t>
  </si>
  <si>
    <t>по ведомственной структуре расходов бюджета  за  2024 год</t>
  </si>
  <si>
    <t>Подпрограмма "Повышение благоустройства жилищного фонда по приспособлению жилых помещений инвалидов и общего имущества в многоквартирных домах"</t>
  </si>
  <si>
    <t>Обустройство источников не централизованного водоснабжения</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</si>
  <si>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</si>
  <si>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муниципального округа от 27.05.2025</t>
  </si>
  <si>
    <t>№ 229 "Об утверждении отчета об</t>
  </si>
  <si>
    <t>исполнении бюджета Верхнесалдинского</t>
  </si>
  <si>
    <t>городского</t>
  </si>
  <si>
    <t>округа за 2024 год"</t>
  </si>
  <si>
    <t>к решению Думы Верхнесалдинского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</si>
</sst>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0"/>
  </numFmts>
  <fonts count="25" x14ac:knownFonts="1">
    <font>
      <sz val="10"/>
      <name val="Arial"/>
    </font>
    <font>
      <sz val="10"/>
      <name val="Arial"/>
      <family val="2"/>
      <charset val="204"/>
    </font>
    <font>
      <sz val="10"/>
      <name val="Times New Roman"/>
      <family val="1"/>
      <charset val="204"/>
    </font>
    <font>
      <sz val="14"/>
      <name val="Times New Roman"/>
      <family val="1"/>
      <charset val="204"/>
    </font>
    <font>
      <b/>
      <sz val="12"/>
      <name val="Times New Roman"/>
      <family val="1"/>
      <charset val="204"/>
    </font>
    <font>
      <i/>
      <sz val="12"/>
      <name val="Times New Roman"/>
      <family val="1"/>
      <charset val="204"/>
    </font>
    <font>
      <sz val="12"/>
      <name val="Times New Roman"/>
      <family val="1"/>
      <charset val="204"/>
    </font>
    <font>
      <b/>
      <i/>
      <sz val="12"/>
      <name val="Times New Roman"/>
      <family val="1"/>
      <charset val="204"/>
    </font>
    <font>
      <sz val="10"/>
      <color indexed="10"/>
      <name val="Arial"/>
      <family val="2"/>
      <charset val="204"/>
    </font>
    <font>
      <sz val="10"/>
      <name val="Arial"/>
      <family val="2"/>
      <charset val="204"/>
    </font>
    <font>
      <sz val="8"/>
      <name val="Arial"/>
      <family val="2"/>
      <charset val="204"/>
    </font>
    <font>
      <sz val="12"/>
      <name val="Arial"/>
      <family val="2"/>
      <charset val="204"/>
    </font>
    <font>
      <sz val="11"/>
      <name val="Times New Roman"/>
      <family val="1"/>
      <charset val="204"/>
    </font>
    <font>
      <b/>
      <sz val="14"/>
      <name val="Times New Roman"/>
      <family val="1"/>
      <charset val="204"/>
    </font>
    <font>
      <b/>
      <i/>
      <sz val="14"/>
      <name val="Times New Roman"/>
      <family val="1"/>
      <charset val="204"/>
    </font>
    <font>
      <sz val="10"/>
      <color rgb="FFFF0000"/>
      <name val="Arial"/>
      <family val="2"/>
      <charset val="204"/>
    </font>
    <font>
      <sz val="14"/>
      <name val="Arial"/>
      <family val="2"/>
      <charset val="204"/>
    </font>
    <font>
      <sz val="14"/>
      <color rgb="FF000000"/>
      <name val="Times New Roman"/>
      <family val="1"/>
      <charset val="204"/>
    </font>
    <font>
      <sz val="14"/>
      <color rgb="FFFFFF00"/>
      <name val="Times New Roman"/>
      <family val="1"/>
      <charset val="204"/>
    </font>
    <font>
      <sz val="12"/>
      <color rgb="FFFFFF00"/>
      <name val="Times New Roman"/>
      <family val="1"/>
      <charset val="204"/>
    </font>
    <font>
      <sz val="12"/>
      <color rgb="FFFF0000"/>
      <name val="Times New Roman"/>
      <family val="1"/>
      <charset val="204"/>
    </font>
    <font>
      <b/>
      <sz val="11"/>
      <name val="Times New Roman"/>
      <family val="1"/>
      <charset val="204"/>
    </font>
    <font>
      <b/>
      <sz val="11"/>
      <color theme="1"/>
      <name val="Times New Roman"/>
      <family val="1"/>
      <charset val="204"/>
    </font>
    <font>
      <sz val="11"/>
      <name val="Arial"/>
      <family val="2"/>
      <charset val="204"/>
    </font>
    <font>
      <sz val="11.5"/>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6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9" fillId="0" borderId="0"/>
    <xf numFmtId="0" fontId="1" fillId="0" borderId="0"/>
  </cellStyleXfs>
  <cellXfs count="554">
    <xf numFmtId="0" fontId="0" fillId="0" borderId="0" xfId="0"/>
    <xf numFmtId="164" fontId="0" fillId="0" borderId="0" xfId="0" applyNumberFormat="1"/>
    <xf numFmtId="0" fontId="2" fillId="0" borderId="0" xfId="0" applyFont="1"/>
    <xf numFmtId="49" fontId="6" fillId="2" borderId="0" xfId="0" applyNumberFormat="1"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center"/>
    </xf>
    <xf numFmtId="0" fontId="6" fillId="0" borderId="0" xfId="0" applyFont="1" applyAlignment="1">
      <alignment horizontal="left"/>
    </xf>
    <xf numFmtId="0" fontId="6" fillId="0" borderId="0" xfId="0" applyFont="1"/>
    <xf numFmtId="0" fontId="0" fillId="0" borderId="0" xfId="0" applyFill="1"/>
    <xf numFmtId="0" fontId="0" fillId="3" borderId="0" xfId="0" applyFill="1"/>
    <xf numFmtId="164" fontId="0" fillId="0" borderId="0" xfId="0" applyNumberFormat="1" applyFill="1" applyBorder="1"/>
    <xf numFmtId="165" fontId="8" fillId="0" borderId="0" xfId="0" applyNumberFormat="1" applyFont="1"/>
    <xf numFmtId="165" fontId="0" fillId="0" borderId="0" xfId="0" applyNumberFormat="1"/>
    <xf numFmtId="0" fontId="12" fillId="0" borderId="0" xfId="0" applyFont="1" applyAlignment="1"/>
    <xf numFmtId="0" fontId="2" fillId="0" borderId="0" xfId="0" applyFont="1" applyAlignment="1">
      <alignment horizontal="right"/>
    </xf>
    <xf numFmtId="165" fontId="6" fillId="2" borderId="4" xfId="0" applyNumberFormat="1" applyFont="1" applyFill="1" applyBorder="1" applyAlignment="1">
      <alignment horizontal="center" vertical="top"/>
    </xf>
    <xf numFmtId="0" fontId="6" fillId="0" borderId="5" xfId="0" applyFont="1" applyBorder="1" applyAlignment="1">
      <alignment horizontal="center" vertical="top"/>
    </xf>
    <xf numFmtId="165" fontId="4" fillId="2" borderId="6" xfId="0" applyNumberFormat="1" applyFont="1" applyFill="1" applyBorder="1" applyAlignment="1">
      <alignment horizontal="center" vertical="top"/>
    </xf>
    <xf numFmtId="0" fontId="4" fillId="0" borderId="3" xfId="0" applyFont="1" applyBorder="1" applyAlignment="1">
      <alignment horizontal="center" vertical="top"/>
    </xf>
    <xf numFmtId="0" fontId="6" fillId="0" borderId="7" xfId="0" applyFont="1" applyBorder="1" applyAlignment="1">
      <alignment horizontal="center" vertical="top"/>
    </xf>
    <xf numFmtId="0" fontId="6" fillId="2" borderId="8" xfId="0" applyFont="1" applyFill="1" applyBorder="1" applyAlignment="1">
      <alignment horizontal="center" vertical="top"/>
    </xf>
    <xf numFmtId="165" fontId="6" fillId="2" borderId="9" xfId="0" applyNumberFormat="1" applyFont="1" applyFill="1" applyBorder="1" applyAlignment="1">
      <alignment horizontal="center" vertical="top"/>
    </xf>
    <xf numFmtId="0" fontId="4" fillId="2" borderId="3" xfId="0" applyFont="1" applyFill="1" applyBorder="1" applyAlignment="1">
      <alignment horizontal="center" vertical="top"/>
    </xf>
    <xf numFmtId="0" fontId="6" fillId="0" borderId="8" xfId="0" applyFont="1" applyBorder="1" applyAlignment="1">
      <alignment horizontal="justify" vertical="center" wrapText="1"/>
    </xf>
    <xf numFmtId="165" fontId="6" fillId="2" borderId="13" xfId="0" applyNumberFormat="1" applyFont="1" applyFill="1" applyBorder="1" applyAlignment="1">
      <alignment horizontal="center" vertical="top"/>
    </xf>
    <xf numFmtId="165" fontId="4" fillId="2" borderId="14" xfId="0" applyNumberFormat="1" applyFont="1" applyFill="1" applyBorder="1" applyAlignment="1">
      <alignment horizontal="center" vertical="top"/>
    </xf>
    <xf numFmtId="0" fontId="6" fillId="2" borderId="12" xfId="0" applyFont="1" applyFill="1" applyBorder="1" applyAlignment="1">
      <alignment horizontal="center" vertical="top"/>
    </xf>
    <xf numFmtId="0" fontId="6" fillId="0" borderId="15" xfId="0" applyFont="1" applyBorder="1" applyAlignment="1">
      <alignment horizontal="justify" vertical="center" wrapText="1"/>
    </xf>
    <xf numFmtId="0" fontId="4" fillId="0" borderId="16" xfId="0" applyFont="1" applyBorder="1" applyAlignment="1">
      <alignment vertical="top"/>
    </xf>
    <xf numFmtId="0" fontId="6" fillId="2" borderId="8" xfId="1" applyFont="1" applyFill="1" applyBorder="1" applyAlignment="1">
      <alignment horizontal="center" vertical="top"/>
    </xf>
    <xf numFmtId="165" fontId="6" fillId="2" borderId="6" xfId="0" applyNumberFormat="1" applyFont="1" applyFill="1" applyBorder="1" applyAlignment="1">
      <alignment horizontal="center" vertical="top"/>
    </xf>
    <xf numFmtId="0" fontId="9" fillId="0" borderId="0" xfId="0" applyFont="1"/>
    <xf numFmtId="0" fontId="6" fillId="0" borderId="0" xfId="0" applyFont="1" applyAlignment="1">
      <alignment horizontal="left" indent="3"/>
    </xf>
    <xf numFmtId="0" fontId="14" fillId="4" borderId="0" xfId="0" applyFont="1" applyFill="1" applyBorder="1" applyAlignment="1">
      <alignment horizontal="center" vertical="center" wrapText="1"/>
    </xf>
    <xf numFmtId="0" fontId="3" fillId="4" borderId="0" xfId="0" applyFont="1" applyFill="1" applyBorder="1" applyAlignment="1">
      <alignment wrapText="1"/>
    </xf>
    <xf numFmtId="0" fontId="1" fillId="0" borderId="0" xfId="0" applyFont="1" applyFill="1"/>
    <xf numFmtId="0" fontId="6" fillId="0" borderId="0" xfId="0" applyFont="1" applyFill="1" applyBorder="1" applyAlignment="1">
      <alignment horizontal="center" vertical="top"/>
    </xf>
    <xf numFmtId="0" fontId="1" fillId="0" borderId="0" xfId="0" applyFont="1" applyFill="1" applyBorder="1"/>
    <xf numFmtId="0" fontId="1" fillId="0" borderId="10" xfId="0" applyFont="1" applyFill="1" applyBorder="1"/>
    <xf numFmtId="0" fontId="1" fillId="0" borderId="2" xfId="0" applyFont="1" applyFill="1" applyBorder="1"/>
    <xf numFmtId="164" fontId="1" fillId="0" borderId="0" xfId="0" applyNumberFormat="1" applyFont="1" applyFill="1"/>
    <xf numFmtId="49" fontId="6" fillId="4" borderId="0" xfId="0" applyNumberFormat="1" applyFont="1" applyFill="1" applyBorder="1" applyAlignment="1">
      <alignment horizontal="center" vertical="top"/>
    </xf>
    <xf numFmtId="49" fontId="6" fillId="4" borderId="0" xfId="0" applyNumberFormat="1" applyFont="1" applyFill="1" applyBorder="1" applyAlignment="1">
      <alignment horizontal="center" vertical="top" wrapText="1"/>
    </xf>
    <xf numFmtId="0" fontId="1" fillId="4" borderId="0" xfId="0" applyFont="1" applyFill="1"/>
    <xf numFmtId="0" fontId="3" fillId="4" borderId="0" xfId="0" applyFont="1" applyFill="1"/>
    <xf numFmtId="0" fontId="1" fillId="4" borderId="0" xfId="0" applyFont="1" applyFill="1" applyBorder="1"/>
    <xf numFmtId="0" fontId="16" fillId="4" borderId="0" xfId="0" applyFont="1" applyFill="1"/>
    <xf numFmtId="0" fontId="17" fillId="4" borderId="0" xfId="0" applyFont="1" applyFill="1"/>
    <xf numFmtId="166" fontId="16" fillId="4" borderId="0" xfId="0" applyNumberFormat="1" applyFont="1" applyFill="1"/>
    <xf numFmtId="0" fontId="3" fillId="4" borderId="0" xfId="0" applyFont="1" applyFill="1" applyAlignment="1"/>
    <xf numFmtId="0" fontId="3" fillId="4" borderId="0" xfId="0" applyFont="1" applyFill="1" applyAlignment="1">
      <alignment horizontal="left"/>
    </xf>
    <xf numFmtId="0" fontId="16" fillId="4" borderId="0" xfId="0" applyFont="1" applyFill="1" applyAlignment="1"/>
    <xf numFmtId="49" fontId="3" fillId="4" borderId="0" xfId="0" applyNumberFormat="1" applyFont="1" applyFill="1" applyAlignment="1">
      <alignment horizontal="left" indent="27"/>
    </xf>
    <xf numFmtId="0" fontId="1" fillId="5" borderId="0" xfId="0" applyFont="1" applyFill="1"/>
    <xf numFmtId="0" fontId="1" fillId="6" borderId="0" xfId="0" applyFont="1" applyFill="1"/>
    <xf numFmtId="0" fontId="15" fillId="7" borderId="0" xfId="0" applyFont="1" applyFill="1"/>
    <xf numFmtId="0" fontId="15" fillId="4" borderId="0" xfId="0" applyFont="1" applyFill="1"/>
    <xf numFmtId="0" fontId="6" fillId="4" borderId="0" xfId="0" applyFont="1" applyFill="1" applyBorder="1" applyAlignment="1">
      <alignment horizontal="center" vertical="top"/>
    </xf>
    <xf numFmtId="0" fontId="1" fillId="4" borderId="0" xfId="0" applyFont="1" applyFill="1" applyAlignment="1">
      <alignment horizontal="center"/>
    </xf>
    <xf numFmtId="0" fontId="1" fillId="4" borderId="0" xfId="0" applyFont="1" applyFill="1" applyAlignment="1">
      <alignment horizontal="justify" vertical="top" wrapText="1"/>
    </xf>
    <xf numFmtId="49" fontId="2" fillId="4" borderId="0" xfId="0" applyNumberFormat="1" applyFont="1" applyFill="1" applyAlignment="1">
      <alignment horizontal="center"/>
    </xf>
    <xf numFmtId="49" fontId="2" fillId="4" borderId="0" xfId="0" applyNumberFormat="1" applyFont="1" applyFill="1" applyAlignment="1">
      <alignment horizontal="right"/>
    </xf>
    <xf numFmtId="0" fontId="2" fillId="4" borderId="0" xfId="0" applyFont="1" applyFill="1" applyAlignment="1">
      <alignment horizontal="center"/>
    </xf>
    <xf numFmtId="0" fontId="2" fillId="4" borderId="0" xfId="0" applyFont="1" applyFill="1" applyAlignment="1">
      <alignment horizontal="right"/>
    </xf>
    <xf numFmtId="0" fontId="6" fillId="4" borderId="0" xfId="0" applyFont="1" applyFill="1" applyAlignment="1">
      <alignment horizontal="justify" vertical="top" wrapText="1"/>
    </xf>
    <xf numFmtId="0" fontId="6" fillId="4" borderId="0" xfId="0" applyFont="1" applyFill="1" applyAlignment="1"/>
    <xf numFmtId="49" fontId="6" fillId="4" borderId="0" xfId="0" applyNumberFormat="1" applyFont="1" applyFill="1" applyAlignment="1">
      <alignment horizontal="justify" vertical="top" wrapText="1"/>
    </xf>
    <xf numFmtId="0" fontId="6" fillId="4" borderId="0" xfId="0" applyFont="1" applyFill="1"/>
    <xf numFmtId="0" fontId="4" fillId="4" borderId="0" xfId="0" applyFont="1" applyFill="1" applyAlignment="1">
      <alignment horizontal="justify" vertical="top" wrapText="1"/>
    </xf>
    <xf numFmtId="49" fontId="6" fillId="0" borderId="0" xfId="0" applyNumberFormat="1" applyFont="1" applyFill="1" applyBorder="1" applyAlignment="1">
      <alignment horizontal="left" vertical="top"/>
    </xf>
    <xf numFmtId="0" fontId="6" fillId="0" borderId="2" xfId="0" applyFont="1" applyFill="1" applyBorder="1" applyAlignment="1">
      <alignment horizontal="left" indent="15"/>
    </xf>
    <xf numFmtId="0" fontId="6" fillId="0" borderId="2" xfId="0" applyFont="1" applyFill="1" applyBorder="1"/>
    <xf numFmtId="49" fontId="6" fillId="0" borderId="2" xfId="0" applyNumberFormat="1" applyFont="1" applyFill="1" applyBorder="1" applyAlignment="1">
      <alignment horizontal="center"/>
    </xf>
    <xf numFmtId="49" fontId="6" fillId="0" borderId="2" xfId="0" applyNumberFormat="1" applyFont="1" applyFill="1" applyBorder="1" applyAlignment="1">
      <alignment horizontal="left"/>
    </xf>
    <xf numFmtId="0" fontId="6" fillId="0" borderId="0" xfId="0" applyFont="1" applyFill="1" applyAlignment="1">
      <alignment horizontal="center" vertical="top"/>
    </xf>
    <xf numFmtId="0" fontId="6" fillId="0" borderId="2" xfId="0" applyFont="1" applyFill="1" applyBorder="1" applyAlignment="1">
      <alignment horizontal="left"/>
    </xf>
    <xf numFmtId="0" fontId="6" fillId="0" borderId="2"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vertical="top"/>
    </xf>
    <xf numFmtId="0" fontId="4" fillId="0" borderId="2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wrapText="1"/>
    </xf>
    <xf numFmtId="165" fontId="4" fillId="0" borderId="3" xfId="0" applyNumberFormat="1" applyFont="1" applyFill="1" applyBorder="1" applyAlignment="1">
      <alignment horizontal="center" vertical="top" wrapText="1"/>
    </xf>
    <xf numFmtId="0" fontId="4" fillId="0" borderId="23" xfId="0"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164" fontId="4" fillId="0" borderId="23" xfId="0" applyNumberFormat="1" applyFont="1" applyFill="1" applyBorder="1" applyAlignment="1">
      <alignment horizontal="center" vertical="top" wrapText="1"/>
    </xf>
    <xf numFmtId="0" fontId="7" fillId="0" borderId="28" xfId="0" applyFont="1" applyFill="1" applyBorder="1" applyAlignment="1">
      <alignment horizontal="justify" vertical="top" wrapText="1"/>
    </xf>
    <xf numFmtId="0" fontId="7" fillId="0" borderId="23" xfId="0" applyFont="1" applyFill="1" applyBorder="1" applyAlignment="1">
      <alignment horizontal="center" vertical="top" wrapText="1"/>
    </xf>
    <xf numFmtId="49" fontId="7" fillId="0" borderId="23" xfId="0" applyNumberFormat="1" applyFont="1" applyFill="1" applyBorder="1" applyAlignment="1">
      <alignment horizontal="center" vertical="top" wrapText="1"/>
    </xf>
    <xf numFmtId="0" fontId="6" fillId="0" borderId="19" xfId="0" applyFont="1" applyFill="1" applyBorder="1" applyAlignment="1">
      <alignment horizontal="justify" vertical="top"/>
    </xf>
    <xf numFmtId="49" fontId="6" fillId="0" borderId="19" xfId="0" applyNumberFormat="1" applyFont="1" applyFill="1" applyBorder="1" applyAlignment="1">
      <alignment horizontal="center" vertical="top" wrapText="1"/>
    </xf>
    <xf numFmtId="0" fontId="6" fillId="0" borderId="12" xfId="0" applyFont="1" applyFill="1" applyBorder="1" applyAlignment="1">
      <alignment horizontal="justify" vertical="top" wrapText="1"/>
    </xf>
    <xf numFmtId="0" fontId="6" fillId="0" borderId="12" xfId="0" applyFont="1" applyFill="1" applyBorder="1" applyAlignment="1">
      <alignment horizontal="center" vertical="top" wrapText="1"/>
    </xf>
    <xf numFmtId="49" fontId="6" fillId="0" borderId="12" xfId="0" applyNumberFormat="1" applyFont="1" applyFill="1" applyBorder="1" applyAlignment="1">
      <alignment horizontal="center" vertical="top" wrapText="1"/>
    </xf>
    <xf numFmtId="49" fontId="6" fillId="0" borderId="12" xfId="0" applyNumberFormat="1" applyFont="1" applyFill="1" applyBorder="1" applyAlignment="1">
      <alignment horizontal="center" vertical="top"/>
    </xf>
    <xf numFmtId="0" fontId="6" fillId="0" borderId="8" xfId="0" applyFont="1" applyFill="1" applyBorder="1" applyAlignment="1">
      <alignment horizontal="justify" vertical="top" wrapText="1"/>
    </xf>
    <xf numFmtId="0" fontId="6" fillId="0" borderId="8" xfId="0"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49" fontId="6" fillId="0" borderId="8" xfId="0" applyNumberFormat="1" applyFont="1" applyFill="1" applyBorder="1" applyAlignment="1">
      <alignment horizontal="center" vertical="top"/>
    </xf>
    <xf numFmtId="0" fontId="7" fillId="0" borderId="28" xfId="0" applyFont="1" applyFill="1" applyBorder="1" applyAlignment="1">
      <alignment horizontal="justify" vertical="justify" wrapText="1"/>
    </xf>
    <xf numFmtId="0" fontId="6" fillId="0" borderId="12" xfId="0" applyFont="1" applyFill="1" applyBorder="1" applyAlignment="1">
      <alignment horizontal="justify" vertical="top"/>
    </xf>
    <xf numFmtId="49" fontId="7" fillId="0" borderId="23" xfId="0" applyNumberFormat="1" applyFont="1" applyFill="1" applyBorder="1" applyAlignment="1">
      <alignment horizontal="center" vertical="top"/>
    </xf>
    <xf numFmtId="0" fontId="6" fillId="0" borderId="26" xfId="0" applyFont="1" applyFill="1" applyBorder="1" applyAlignment="1">
      <alignment horizontal="justify" vertical="top"/>
    </xf>
    <xf numFmtId="0" fontId="6" fillId="0" borderId="11" xfId="0" applyFont="1" applyFill="1" applyBorder="1" applyAlignment="1">
      <alignment horizontal="center" vertical="top" wrapText="1"/>
    </xf>
    <xf numFmtId="49" fontId="6" fillId="0" borderId="11" xfId="0" applyNumberFormat="1" applyFont="1" applyFill="1" applyBorder="1" applyAlignment="1">
      <alignment horizontal="center" vertical="top" wrapText="1"/>
    </xf>
    <xf numFmtId="49" fontId="6" fillId="0" borderId="11" xfId="0" applyNumberFormat="1" applyFont="1" applyFill="1" applyBorder="1" applyAlignment="1">
      <alignment horizontal="center" vertical="top"/>
    </xf>
    <xf numFmtId="0" fontId="6" fillId="0" borderId="2" xfId="0" applyFont="1" applyFill="1" applyBorder="1" applyAlignment="1">
      <alignment horizontal="center" vertical="top" wrapText="1"/>
    </xf>
    <xf numFmtId="49" fontId="6" fillId="0" borderId="32" xfId="0" applyNumberFormat="1" applyFont="1" applyFill="1" applyBorder="1" applyAlignment="1">
      <alignment horizontal="center" vertical="top" wrapText="1"/>
    </xf>
    <xf numFmtId="49" fontId="6" fillId="0" borderId="32" xfId="0" applyNumberFormat="1" applyFont="1" applyFill="1" applyBorder="1" applyAlignment="1">
      <alignment horizontal="center" vertical="top"/>
    </xf>
    <xf numFmtId="0" fontId="6" fillId="0" borderId="0" xfId="0" applyFont="1" applyFill="1" applyBorder="1" applyAlignment="1">
      <alignment horizontal="justify" vertical="top" wrapText="1"/>
    </xf>
    <xf numFmtId="0" fontId="6" fillId="0" borderId="10"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xf>
    <xf numFmtId="0" fontId="6" fillId="0" borderId="26" xfId="0" applyFont="1" applyFill="1" applyBorder="1" applyAlignment="1">
      <alignment horizontal="justify" vertical="top" wrapText="1"/>
    </xf>
    <xf numFmtId="49" fontId="6" fillId="0" borderId="2" xfId="0" applyNumberFormat="1" applyFont="1" applyFill="1" applyBorder="1" applyAlignment="1">
      <alignment horizontal="center" vertical="top"/>
    </xf>
    <xf numFmtId="49" fontId="7" fillId="0" borderId="11" xfId="0" applyNumberFormat="1" applyFont="1" applyFill="1" applyBorder="1" applyAlignment="1">
      <alignment horizontal="center" vertical="top" wrapText="1"/>
    </xf>
    <xf numFmtId="0" fontId="6" fillId="0" borderId="30" xfId="0" applyFont="1" applyFill="1" applyBorder="1" applyAlignment="1">
      <alignment horizontal="justify" vertical="top" wrapText="1"/>
    </xf>
    <xf numFmtId="0" fontId="6" fillId="0" borderId="32" xfId="0" applyFont="1" applyFill="1" applyBorder="1" applyAlignment="1">
      <alignment horizontal="center" vertical="top" wrapText="1"/>
    </xf>
    <xf numFmtId="0" fontId="6" fillId="0" borderId="32" xfId="0" applyFont="1" applyFill="1" applyBorder="1" applyAlignment="1">
      <alignment horizontal="center" vertical="top"/>
    </xf>
    <xf numFmtId="0" fontId="6" fillId="0" borderId="33" xfId="0" applyFont="1" applyFill="1" applyBorder="1" applyAlignment="1">
      <alignment horizontal="justify" vertical="top" wrapText="1"/>
    </xf>
    <xf numFmtId="49" fontId="6" fillId="0" borderId="10"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19" xfId="0" applyFont="1" applyFill="1" applyBorder="1" applyAlignment="1">
      <alignment horizontal="justify" vertical="top" wrapText="1"/>
    </xf>
    <xf numFmtId="49" fontId="7" fillId="0" borderId="32" xfId="0" applyNumberFormat="1" applyFont="1" applyFill="1" applyBorder="1" applyAlignment="1">
      <alignment horizontal="center" vertical="top" wrapText="1"/>
    </xf>
    <xf numFmtId="0" fontId="6" fillId="0" borderId="30" xfId="0" applyFont="1" applyFill="1" applyBorder="1" applyAlignment="1">
      <alignment horizontal="justify" vertical="top"/>
    </xf>
    <xf numFmtId="0" fontId="6" fillId="0" borderId="12" xfId="0" applyFont="1" applyFill="1" applyBorder="1" applyAlignment="1">
      <alignment horizontal="justify" vertical="center" wrapText="1"/>
    </xf>
    <xf numFmtId="0" fontId="6" fillId="0" borderId="25" xfId="0" applyFont="1" applyFill="1" applyBorder="1" applyAlignment="1">
      <alignment horizontal="justify" vertical="top" wrapText="1"/>
    </xf>
    <xf numFmtId="0" fontId="6" fillId="0" borderId="12" xfId="0" applyFont="1" applyFill="1" applyBorder="1" applyAlignment="1">
      <alignment horizontal="center" vertical="top"/>
    </xf>
    <xf numFmtId="0" fontId="6" fillId="0" borderId="0" xfId="0" applyFont="1" applyFill="1" applyBorder="1" applyAlignment="1">
      <alignment horizontal="justify" vertical="top"/>
    </xf>
    <xf numFmtId="0" fontId="11" fillId="0" borderId="2" xfId="0" applyFont="1" applyFill="1" applyBorder="1"/>
    <xf numFmtId="0" fontId="6" fillId="0" borderId="12" xfId="0" applyFont="1" applyFill="1" applyBorder="1" applyAlignment="1">
      <alignment horizontal="left" vertical="top" wrapText="1"/>
    </xf>
    <xf numFmtId="0" fontId="6" fillId="0" borderId="8" xfId="0" applyFont="1" applyFill="1" applyBorder="1" applyAlignment="1">
      <alignment horizontal="center" vertical="top"/>
    </xf>
    <xf numFmtId="0" fontId="6" fillId="0" borderId="23" xfId="0" applyFont="1" applyFill="1" applyBorder="1" applyAlignment="1">
      <alignment horizontal="center" vertical="top"/>
    </xf>
    <xf numFmtId="49" fontId="6" fillId="0" borderId="23" xfId="0" applyNumberFormat="1" applyFont="1" applyFill="1" applyBorder="1" applyAlignment="1">
      <alignment horizontal="center" vertical="top" wrapText="1"/>
    </xf>
    <xf numFmtId="49" fontId="7" fillId="0" borderId="12" xfId="0" applyNumberFormat="1" applyFont="1" applyFill="1" applyBorder="1" applyAlignment="1">
      <alignment horizontal="center" vertical="top" wrapText="1"/>
    </xf>
    <xf numFmtId="0" fontId="4" fillId="0" borderId="23" xfId="0" applyFont="1" applyFill="1" applyBorder="1" applyAlignment="1">
      <alignment horizontal="center" vertical="top"/>
    </xf>
    <xf numFmtId="0" fontId="6" fillId="0" borderId="10" xfId="0" applyFont="1" applyFill="1" applyBorder="1" applyAlignment="1">
      <alignment horizontal="center" vertical="top"/>
    </xf>
    <xf numFmtId="0" fontId="6" fillId="0" borderId="12" xfId="0" applyFont="1" applyFill="1" applyBorder="1" applyAlignment="1">
      <alignment horizontal="justify" vertical="justify" wrapText="1"/>
    </xf>
    <xf numFmtId="49" fontId="5" fillId="0" borderId="32" xfId="0" applyNumberFormat="1" applyFont="1" applyFill="1" applyBorder="1" applyAlignment="1">
      <alignment horizontal="center" vertical="top" wrapText="1"/>
    </xf>
    <xf numFmtId="0" fontId="7" fillId="0" borderId="3" xfId="0" applyFont="1" applyFill="1" applyBorder="1" applyAlignment="1">
      <alignment horizontal="justify" vertical="top" wrapText="1"/>
    </xf>
    <xf numFmtId="0" fontId="7" fillId="0" borderId="3" xfId="0"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xf>
    <xf numFmtId="0" fontId="6" fillId="0" borderId="19" xfId="0" applyFont="1" applyFill="1" applyBorder="1" applyAlignment="1">
      <alignment horizontal="center" vertical="top"/>
    </xf>
    <xf numFmtId="49" fontId="4" fillId="0" borderId="11" xfId="0" applyNumberFormat="1" applyFont="1" applyFill="1" applyBorder="1" applyAlignment="1">
      <alignment horizontal="center" vertical="top" wrapText="1"/>
    </xf>
    <xf numFmtId="49" fontId="6" fillId="0" borderId="23" xfId="0" applyNumberFormat="1" applyFont="1" applyFill="1" applyBorder="1" applyAlignment="1">
      <alignment horizontal="center" vertical="top"/>
    </xf>
    <xf numFmtId="0" fontId="6" fillId="0" borderId="0" xfId="0" applyFont="1" applyFill="1" applyBorder="1" applyAlignment="1">
      <alignment horizontal="left" vertical="top" wrapText="1"/>
    </xf>
    <xf numFmtId="164" fontId="11"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0" fontId="6" fillId="0" borderId="0" xfId="0" applyFont="1" applyFill="1" applyBorder="1"/>
    <xf numFmtId="164" fontId="6" fillId="0" borderId="0" xfId="0" applyNumberFormat="1" applyFont="1" applyFill="1" applyBorder="1"/>
    <xf numFmtId="0" fontId="11" fillId="0" borderId="0" xfId="0" applyFont="1" applyFill="1" applyBorder="1" applyAlignment="1">
      <alignment vertical="top"/>
    </xf>
    <xf numFmtId="0" fontId="4" fillId="0" borderId="0" xfId="0" applyFont="1" applyFill="1" applyBorder="1" applyAlignment="1">
      <alignment horizontal="justify" vertical="top"/>
    </xf>
    <xf numFmtId="0" fontId="6" fillId="0" borderId="0" xfId="0" applyFont="1" applyFill="1" applyBorder="1" applyAlignment="1">
      <alignment vertical="top"/>
    </xf>
    <xf numFmtId="0" fontId="11" fillId="0" borderId="2" xfId="0" applyFont="1" applyFill="1" applyBorder="1" applyAlignment="1">
      <alignment vertical="top"/>
    </xf>
    <xf numFmtId="0" fontId="11" fillId="0" borderId="2" xfId="0" applyFont="1" applyFill="1" applyBorder="1" applyAlignment="1">
      <alignment horizontal="center"/>
    </xf>
    <xf numFmtId="0" fontId="6" fillId="0" borderId="1" xfId="0" applyFont="1" applyFill="1" applyBorder="1" applyAlignment="1">
      <alignment horizontal="center" vertical="top"/>
    </xf>
    <xf numFmtId="0" fontId="6" fillId="0" borderId="24" xfId="0" applyFont="1" applyFill="1" applyBorder="1" applyAlignment="1">
      <alignment horizontal="center" vertical="top"/>
    </xf>
    <xf numFmtId="0" fontId="6" fillId="0" borderId="8" xfId="0" applyFont="1" applyFill="1" applyBorder="1" applyAlignment="1">
      <alignment horizontal="left" vertical="top" wrapText="1"/>
    </xf>
    <xf numFmtId="0" fontId="6" fillId="0" borderId="26" xfId="0" applyFont="1" applyFill="1" applyBorder="1" applyAlignment="1">
      <alignment horizontal="center" vertical="top" wrapText="1"/>
    </xf>
    <xf numFmtId="0" fontId="6" fillId="0" borderId="24" xfId="0" applyFont="1" applyFill="1" applyBorder="1" applyAlignment="1">
      <alignment horizontal="center" vertical="top" wrapText="1"/>
    </xf>
    <xf numFmtId="0" fontId="7" fillId="0" borderId="23" xfId="0" applyFont="1" applyFill="1" applyBorder="1" applyAlignment="1">
      <alignment horizontal="center" vertical="top"/>
    </xf>
    <xf numFmtId="0" fontId="6" fillId="0" borderId="11" xfId="0" applyFont="1" applyFill="1" applyBorder="1" applyAlignment="1">
      <alignment horizontal="center" vertical="top"/>
    </xf>
    <xf numFmtId="0" fontId="6" fillId="0" borderId="25" xfId="0"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0" fontId="6" fillId="0" borderId="12" xfId="0" applyNumberFormat="1" applyFont="1" applyFill="1" applyBorder="1" applyAlignment="1">
      <alignment horizontal="center" vertical="top" wrapText="1"/>
    </xf>
    <xf numFmtId="0" fontId="6" fillId="0" borderId="15" xfId="0" applyFont="1" applyFill="1" applyBorder="1" applyAlignment="1">
      <alignment horizontal="justify" vertical="top" wrapText="1"/>
    </xf>
    <xf numFmtId="49" fontId="5" fillId="0" borderId="11"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7" fillId="0" borderId="3" xfId="0" applyFont="1" applyFill="1" applyBorder="1" applyAlignment="1">
      <alignment vertical="top"/>
    </xf>
    <xf numFmtId="0" fontId="6" fillId="0" borderId="33" xfId="0" applyFont="1" applyFill="1" applyBorder="1" applyAlignment="1">
      <alignment horizontal="center" vertical="top" wrapText="1"/>
    </xf>
    <xf numFmtId="0" fontId="6" fillId="0" borderId="25" xfId="0" applyFont="1" applyFill="1" applyBorder="1" applyAlignment="1">
      <alignment horizontal="center" vertical="top"/>
    </xf>
    <xf numFmtId="0" fontId="6" fillId="0" borderId="23" xfId="0" applyFont="1" applyFill="1" applyBorder="1" applyAlignment="1">
      <alignment horizontal="center" vertical="top" wrapText="1"/>
    </xf>
    <xf numFmtId="0" fontId="4" fillId="0" borderId="3" xfId="0" applyFont="1" applyFill="1" applyBorder="1" applyAlignment="1">
      <alignment horizontal="justify"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top"/>
    </xf>
    <xf numFmtId="0" fontId="6" fillId="0" borderId="3" xfId="0" applyFont="1" applyFill="1" applyBorder="1" applyAlignment="1">
      <alignment horizontal="center" vertical="top"/>
    </xf>
    <xf numFmtId="49" fontId="4" fillId="0" borderId="3" xfId="0" applyNumberFormat="1" applyFont="1" applyFill="1" applyBorder="1" applyAlignment="1">
      <alignment horizontal="center" vertical="top" wrapText="1"/>
    </xf>
    <xf numFmtId="49" fontId="13" fillId="0" borderId="3"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xf>
    <xf numFmtId="0" fontId="3" fillId="0" borderId="12" xfId="0"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49" fontId="3" fillId="0" borderId="34" xfId="0" applyNumberFormat="1" applyFont="1" applyFill="1" applyBorder="1" applyAlignment="1">
      <alignment horizontal="center" vertical="top" wrapText="1"/>
    </xf>
    <xf numFmtId="0" fontId="6" fillId="0" borderId="19" xfId="0" applyFont="1" applyFill="1" applyBorder="1" applyAlignment="1">
      <alignment horizontal="center" vertical="top" wrapText="1"/>
    </xf>
    <xf numFmtId="49" fontId="6" fillId="0" borderId="19" xfId="0" applyNumberFormat="1" applyFont="1" applyFill="1" applyBorder="1" applyAlignment="1">
      <alignment horizontal="center" vertical="top"/>
    </xf>
    <xf numFmtId="0" fontId="4" fillId="0" borderId="19" xfId="0" applyFont="1" applyFill="1" applyBorder="1" applyAlignment="1">
      <alignment horizontal="center" vertical="top" wrapText="1"/>
    </xf>
    <xf numFmtId="49" fontId="6" fillId="0" borderId="30" xfId="0" applyNumberFormat="1" applyFont="1" applyFill="1" applyBorder="1" applyAlignment="1">
      <alignment horizontal="center" vertical="top" wrapText="1"/>
    </xf>
    <xf numFmtId="49" fontId="7" fillId="0" borderId="30" xfId="0" applyNumberFormat="1" applyFont="1" applyFill="1" applyBorder="1" applyAlignment="1">
      <alignment horizontal="center" vertical="top" wrapText="1"/>
    </xf>
    <xf numFmtId="49" fontId="6" fillId="0" borderId="26" xfId="0" applyNumberFormat="1" applyFont="1" applyFill="1" applyBorder="1" applyAlignment="1">
      <alignment horizontal="center" vertical="top"/>
    </xf>
    <xf numFmtId="0" fontId="11" fillId="0" borderId="19" xfId="0" applyFont="1" applyFill="1" applyBorder="1"/>
    <xf numFmtId="164" fontId="6" fillId="0" borderId="22" xfId="0" applyNumberFormat="1" applyFont="1" applyFill="1" applyBorder="1" applyAlignment="1">
      <alignment horizontal="center" vertical="top"/>
    </xf>
    <xf numFmtId="0" fontId="6" fillId="0" borderId="32" xfId="0" applyFont="1" applyFill="1" applyBorder="1" applyAlignment="1">
      <alignment horizontal="justify" vertical="center" wrapText="1"/>
    </xf>
    <xf numFmtId="49" fontId="7" fillId="0" borderId="19"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30" xfId="0" applyFont="1" applyFill="1" applyBorder="1" applyAlignment="1">
      <alignment horizontal="center" vertical="top" wrapText="1"/>
    </xf>
    <xf numFmtId="0" fontId="6" fillId="0" borderId="32" xfId="0" applyFont="1" applyFill="1" applyBorder="1" applyAlignment="1">
      <alignment horizontal="justify" vertical="top" wrapText="1"/>
    </xf>
    <xf numFmtId="0" fontId="6" fillId="0" borderId="12" xfId="0" applyNumberFormat="1" applyFont="1" applyFill="1" applyBorder="1" applyAlignment="1">
      <alignment horizontal="justify" vertical="top"/>
    </xf>
    <xf numFmtId="0" fontId="6" fillId="0" borderId="8" xfId="0" applyNumberFormat="1" applyFont="1" applyFill="1" applyBorder="1" applyAlignment="1">
      <alignment horizontal="justify" vertical="top"/>
    </xf>
    <xf numFmtId="49" fontId="4" fillId="0" borderId="32" xfId="0" applyNumberFormat="1" applyFont="1" applyFill="1" applyBorder="1" applyAlignment="1">
      <alignment horizontal="center" vertical="top" wrapText="1"/>
    </xf>
    <xf numFmtId="0" fontId="6" fillId="0" borderId="8" xfId="0" applyFont="1" applyFill="1" applyBorder="1" applyAlignment="1">
      <alignment horizontal="justify" vertical="top"/>
    </xf>
    <xf numFmtId="0" fontId="6" fillId="0" borderId="1" xfId="0" applyFont="1" applyFill="1" applyBorder="1" applyAlignment="1">
      <alignment horizontal="justify" vertical="top" wrapText="1"/>
    </xf>
    <xf numFmtId="49" fontId="4" fillId="0" borderId="23" xfId="0" applyNumberFormat="1" applyFont="1" applyFill="1" applyBorder="1" applyAlignment="1">
      <alignment horizontal="center" vertical="top"/>
    </xf>
    <xf numFmtId="0" fontId="7" fillId="0" borderId="11" xfId="0" applyFont="1" applyFill="1" applyBorder="1" applyAlignment="1">
      <alignment horizontal="center" vertical="top" wrapText="1"/>
    </xf>
    <xf numFmtId="0" fontId="7" fillId="0" borderId="41" xfId="0" applyFont="1" applyFill="1" applyBorder="1" applyAlignment="1">
      <alignment horizontal="center" vertical="top" wrapText="1"/>
    </xf>
    <xf numFmtId="49" fontId="7" fillId="0" borderId="41" xfId="0" applyNumberFormat="1" applyFont="1" applyFill="1" applyBorder="1" applyAlignment="1">
      <alignment horizontal="center" vertical="top" wrapText="1"/>
    </xf>
    <xf numFmtId="49" fontId="4" fillId="0" borderId="41"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xf>
    <xf numFmtId="164" fontId="7" fillId="0" borderId="6"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0" fontId="6" fillId="0" borderId="45" xfId="0" applyFont="1" applyFill="1" applyBorder="1" applyAlignment="1">
      <alignment horizontal="center" vertical="top" wrapText="1"/>
    </xf>
    <xf numFmtId="49" fontId="6" fillId="0" borderId="41" xfId="0" applyNumberFormat="1" applyFont="1" applyFill="1" applyBorder="1" applyAlignment="1">
      <alignment horizontal="center" vertical="top" wrapText="1"/>
    </xf>
    <xf numFmtId="49" fontId="6" fillId="0" borderId="45" xfId="0" applyNumberFormat="1" applyFont="1" applyFill="1" applyBorder="1" applyAlignment="1">
      <alignment horizontal="center" vertical="top" wrapText="1"/>
    </xf>
    <xf numFmtId="49" fontId="7" fillId="0" borderId="27" xfId="0" applyNumberFormat="1" applyFont="1" applyFill="1" applyBorder="1" applyAlignment="1">
      <alignment horizontal="center" vertical="top" wrapText="1"/>
    </xf>
    <xf numFmtId="49" fontId="6" fillId="0" borderId="31" xfId="0" applyNumberFormat="1" applyFont="1" applyFill="1" applyBorder="1" applyAlignment="1">
      <alignment horizontal="center" vertical="top"/>
    </xf>
    <xf numFmtId="49" fontId="6" fillId="0" borderId="24" xfId="0" applyNumberFormat="1" applyFont="1" applyFill="1" applyBorder="1" applyAlignment="1">
      <alignment horizontal="center" vertical="top" wrapText="1"/>
    </xf>
    <xf numFmtId="49" fontId="6" fillId="0" borderId="30" xfId="0" applyNumberFormat="1" applyFont="1" applyFill="1" applyBorder="1" applyAlignment="1">
      <alignment horizontal="center" vertical="top"/>
    </xf>
    <xf numFmtId="49" fontId="7" fillId="0" borderId="27"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49" fontId="6" fillId="0" borderId="31"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wrapText="1"/>
    </xf>
    <xf numFmtId="0" fontId="6" fillId="0" borderId="31" xfId="0" applyFont="1" applyFill="1" applyBorder="1" applyAlignment="1">
      <alignment horizontal="center" vertical="top"/>
    </xf>
    <xf numFmtId="49" fontId="6" fillId="0" borderId="24" xfId="0" applyNumberFormat="1" applyFont="1" applyFill="1" applyBorder="1" applyAlignment="1">
      <alignment horizontal="center" vertical="top"/>
    </xf>
    <xf numFmtId="49" fontId="7" fillId="0" borderId="24" xfId="0" applyNumberFormat="1" applyFont="1" applyFill="1" applyBorder="1" applyAlignment="1">
      <alignment horizontal="center" vertical="top" wrapText="1"/>
    </xf>
    <xf numFmtId="0" fontId="11" fillId="0" borderId="12" xfId="0" applyFont="1" applyFill="1" applyBorder="1"/>
    <xf numFmtId="49" fontId="4" fillId="0" borderId="12" xfId="0" applyNumberFormat="1" applyFont="1" applyFill="1" applyBorder="1" applyAlignment="1">
      <alignment horizontal="center" vertical="top" wrapText="1"/>
    </xf>
    <xf numFmtId="49" fontId="4" fillId="0" borderId="27" xfId="0" applyNumberFormat="1" applyFont="1" applyFill="1" applyBorder="1" applyAlignment="1">
      <alignment horizontal="center" vertical="top" wrapText="1"/>
    </xf>
    <xf numFmtId="0" fontId="7" fillId="0" borderId="3" xfId="0" applyFont="1" applyFill="1" applyBorder="1" applyAlignment="1">
      <alignment horizontal="justify" vertical="center" wrapText="1"/>
    </xf>
    <xf numFmtId="0" fontId="6" fillId="0" borderId="31" xfId="0" applyFont="1" applyFill="1" applyBorder="1" applyAlignment="1">
      <alignment horizontal="justify" vertical="top" wrapText="1"/>
    </xf>
    <xf numFmtId="0" fontId="6" fillId="0" borderId="24" xfId="0" applyFont="1" applyFill="1" applyBorder="1" applyAlignment="1">
      <alignment horizontal="justify" vertical="top" wrapText="1"/>
    </xf>
    <xf numFmtId="49" fontId="6" fillId="0" borderId="1" xfId="0" applyNumberFormat="1" applyFont="1" applyFill="1" applyBorder="1" applyAlignment="1">
      <alignment horizontal="center" vertical="top"/>
    </xf>
    <xf numFmtId="0" fontId="6" fillId="0" borderId="15" xfId="0" applyFont="1" applyFill="1" applyBorder="1" applyAlignment="1">
      <alignment horizontal="center" vertical="top"/>
    </xf>
    <xf numFmtId="49" fontId="6" fillId="0" borderId="27"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xf>
    <xf numFmtId="49" fontId="7" fillId="0" borderId="25" xfId="0" applyNumberFormat="1" applyFont="1" applyFill="1" applyBorder="1" applyAlignment="1">
      <alignment horizontal="center" vertical="top" wrapText="1"/>
    </xf>
    <xf numFmtId="0" fontId="6" fillId="0" borderId="25" xfId="0" applyFont="1" applyFill="1" applyBorder="1" applyAlignment="1">
      <alignment horizontal="justify" vertical="top"/>
    </xf>
    <xf numFmtId="49" fontId="5" fillId="0" borderId="12" xfId="0" applyNumberFormat="1" applyFont="1" applyFill="1" applyBorder="1" applyAlignment="1">
      <alignment horizontal="center" vertical="top" wrapText="1"/>
    </xf>
    <xf numFmtId="49" fontId="5" fillId="0" borderId="19" xfId="0" applyNumberFormat="1" applyFont="1" applyFill="1" applyBorder="1" applyAlignment="1">
      <alignment horizontal="center" vertical="top" wrapText="1"/>
    </xf>
    <xf numFmtId="49" fontId="6" fillId="0" borderId="12" xfId="0" applyNumberFormat="1" applyFont="1" applyFill="1" applyBorder="1" applyAlignment="1">
      <alignment vertical="top" wrapText="1"/>
    </xf>
    <xf numFmtId="49" fontId="7" fillId="0" borderId="5"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7" fillId="0" borderId="27" xfId="0" applyFont="1" applyFill="1" applyBorder="1" applyAlignment="1">
      <alignment horizontal="justify" vertical="top" wrapText="1"/>
    </xf>
    <xf numFmtId="49" fontId="6" fillId="0" borderId="27" xfId="0" applyNumberFormat="1" applyFont="1" applyFill="1" applyBorder="1" applyAlignment="1">
      <alignment horizontal="center" vertical="top"/>
    </xf>
    <xf numFmtId="0" fontId="7" fillId="0" borderId="3" xfId="0" applyFont="1" applyFill="1" applyBorder="1" applyAlignment="1">
      <alignment horizontal="left" vertical="top" wrapText="1"/>
    </xf>
    <xf numFmtId="0" fontId="6" fillId="0" borderId="30" xfId="0" applyFont="1" applyFill="1" applyBorder="1" applyAlignment="1">
      <alignment horizontal="center" vertical="top"/>
    </xf>
    <xf numFmtId="0" fontId="6" fillId="0" borderId="26" xfId="0" applyFont="1" applyFill="1" applyBorder="1" applyAlignment="1">
      <alignment horizontal="center" vertical="top"/>
    </xf>
    <xf numFmtId="49" fontId="7" fillId="0" borderId="3" xfId="0" applyNumberFormat="1" applyFont="1" applyFill="1" applyBorder="1" applyAlignment="1">
      <alignment horizontal="center" vertical="top"/>
    </xf>
    <xf numFmtId="49" fontId="6" fillId="0" borderId="25" xfId="0" applyNumberFormat="1" applyFont="1" applyFill="1" applyBorder="1" applyAlignment="1">
      <alignment horizontal="center" vertical="top"/>
    </xf>
    <xf numFmtId="0" fontId="4" fillId="0" borderId="27" xfId="0" applyFont="1" applyFill="1" applyBorder="1" applyAlignment="1">
      <alignment horizontal="center" vertical="top" wrapText="1"/>
    </xf>
    <xf numFmtId="165" fontId="4" fillId="0" borderId="23" xfId="0" applyNumberFormat="1" applyFont="1" applyFill="1" applyBorder="1" applyAlignment="1">
      <alignment horizontal="center" vertical="top" wrapText="1"/>
    </xf>
    <xf numFmtId="0" fontId="1" fillId="0" borderId="32" xfId="0" applyFont="1" applyFill="1" applyBorder="1"/>
    <xf numFmtId="0" fontId="6" fillId="0" borderId="45" xfId="0" applyFont="1" applyFill="1" applyBorder="1" applyAlignment="1">
      <alignment horizontal="center" vertical="top"/>
    </xf>
    <xf numFmtId="0" fontId="6" fillId="0" borderId="19" xfId="0" applyFont="1" applyFill="1" applyBorder="1" applyAlignment="1">
      <alignment horizontal="left" vertical="top" wrapText="1"/>
    </xf>
    <xf numFmtId="0" fontId="6" fillId="0" borderId="0" xfId="0" applyFont="1" applyFill="1" applyBorder="1" applyAlignment="1">
      <alignment vertical="top" wrapText="1"/>
    </xf>
    <xf numFmtId="0" fontId="4" fillId="4" borderId="0" xfId="0" applyFont="1" applyFill="1" applyAlignment="1">
      <alignment horizontal="center"/>
    </xf>
    <xf numFmtId="0" fontId="6" fillId="0" borderId="40" xfId="0" applyFont="1" applyFill="1" applyBorder="1" applyAlignment="1">
      <alignment horizontal="center" vertical="top" wrapText="1"/>
    </xf>
    <xf numFmtId="49" fontId="6" fillId="0" borderId="40" xfId="0" applyNumberFormat="1" applyFont="1" applyFill="1" applyBorder="1" applyAlignment="1">
      <alignment horizontal="center" vertical="top" wrapText="1"/>
    </xf>
    <xf numFmtId="49" fontId="6" fillId="0" borderId="40" xfId="0" applyNumberFormat="1" applyFont="1" applyFill="1" applyBorder="1" applyAlignment="1">
      <alignment horizontal="center" vertical="top"/>
    </xf>
    <xf numFmtId="0" fontId="2" fillId="4" borderId="0" xfId="0" applyFont="1" applyFill="1"/>
    <xf numFmtId="0" fontId="18" fillId="4" borderId="0" xfId="0" applyFont="1" applyFill="1" applyAlignment="1">
      <alignment horizontal="left" vertical="top"/>
    </xf>
    <xf numFmtId="164" fontId="18" fillId="4" borderId="0" xfId="0" applyNumberFormat="1" applyFont="1" applyFill="1" applyAlignment="1">
      <alignment horizontal="left" vertical="top"/>
    </xf>
    <xf numFmtId="164" fontId="19" fillId="0" borderId="0" xfId="0" applyNumberFormat="1" applyFont="1" applyFill="1" applyBorder="1" applyAlignment="1">
      <alignment horizontal="left" vertical="top" wrapText="1"/>
    </xf>
    <xf numFmtId="0" fontId="18" fillId="4" borderId="0" xfId="0" applyFont="1" applyFill="1" applyBorder="1" applyAlignment="1">
      <alignment horizontal="left" vertical="top"/>
    </xf>
    <xf numFmtId="0" fontId="18" fillId="4" borderId="0" xfId="0" applyFont="1" applyFill="1"/>
    <xf numFmtId="0" fontId="18" fillId="4" borderId="0" xfId="0" applyFont="1" applyFill="1" applyBorder="1"/>
    <xf numFmtId="0" fontId="18" fillId="8" borderId="0" xfId="0" applyFont="1" applyFill="1" applyBorder="1" applyAlignment="1">
      <alignment horizontal="left" vertical="top"/>
    </xf>
    <xf numFmtId="49" fontId="6" fillId="0" borderId="26" xfId="0" applyNumberFormat="1" applyFont="1" applyFill="1" applyBorder="1" applyAlignment="1">
      <alignment horizontal="center" vertical="top" wrapText="1"/>
    </xf>
    <xf numFmtId="0" fontId="0" fillId="0" borderId="0" xfId="0" applyFill="1" applyAlignment="1"/>
    <xf numFmtId="0" fontId="20" fillId="0" borderId="0" xfId="0" applyFont="1" applyFill="1" applyAlignment="1">
      <alignment horizontal="left" vertical="top"/>
    </xf>
    <xf numFmtId="0" fontId="4" fillId="0" borderId="51" xfId="0"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14" xfId="0" applyFont="1" applyFill="1" applyBorder="1" applyAlignment="1">
      <alignment horizontal="center" vertical="center"/>
    </xf>
    <xf numFmtId="165" fontId="6" fillId="0" borderId="19" xfId="0" applyNumberFormat="1" applyFont="1" applyFill="1" applyBorder="1" applyAlignment="1">
      <alignment horizontal="center" vertical="top" wrapText="1"/>
    </xf>
    <xf numFmtId="165" fontId="6" fillId="0" borderId="12" xfId="0" applyNumberFormat="1" applyFont="1" applyFill="1" applyBorder="1" applyAlignment="1">
      <alignment horizontal="center" vertical="top" wrapText="1"/>
    </xf>
    <xf numFmtId="165" fontId="6" fillId="0" borderId="8" xfId="0" applyNumberFormat="1" applyFont="1" applyFill="1" applyBorder="1" applyAlignment="1">
      <alignment horizontal="center" vertical="top" wrapText="1"/>
    </xf>
    <xf numFmtId="165" fontId="7" fillId="0" borderId="3" xfId="0" applyNumberFormat="1" applyFont="1" applyFill="1" applyBorder="1" applyAlignment="1">
      <alignment horizontal="center" vertical="top" wrapText="1"/>
    </xf>
    <xf numFmtId="165" fontId="6" fillId="0" borderId="12" xfId="0" applyNumberFormat="1" applyFont="1" applyFill="1" applyBorder="1" applyAlignment="1">
      <alignment horizontal="center" vertical="top"/>
    </xf>
    <xf numFmtId="165" fontId="6" fillId="0" borderId="8" xfId="0" applyNumberFormat="1" applyFont="1" applyFill="1" applyBorder="1" applyAlignment="1">
      <alignment horizontal="center" vertical="top"/>
    </xf>
    <xf numFmtId="165" fontId="6" fillId="0" borderId="37" xfId="0" applyNumberFormat="1" applyFont="1" applyFill="1" applyBorder="1" applyAlignment="1">
      <alignment horizontal="center" vertical="top" wrapText="1"/>
    </xf>
    <xf numFmtId="165" fontId="6" fillId="0" borderId="19" xfId="0" applyNumberFormat="1" applyFont="1" applyFill="1" applyBorder="1" applyAlignment="1">
      <alignment horizontal="center" vertical="top"/>
    </xf>
    <xf numFmtId="165" fontId="6" fillId="0" borderId="25" xfId="0" applyNumberFormat="1" applyFont="1" applyFill="1" applyBorder="1" applyAlignment="1">
      <alignment horizontal="center" vertical="top" wrapText="1"/>
    </xf>
    <xf numFmtId="165" fontId="6" fillId="0" borderId="25" xfId="0" applyNumberFormat="1" applyFont="1" applyFill="1" applyBorder="1" applyAlignment="1">
      <alignment horizontal="center" vertical="top"/>
    </xf>
    <xf numFmtId="165" fontId="6" fillId="0" borderId="24" xfId="0" applyNumberFormat="1" applyFont="1" applyFill="1" applyBorder="1" applyAlignment="1">
      <alignment horizontal="center" vertical="top" wrapText="1"/>
    </xf>
    <xf numFmtId="165" fontId="7" fillId="0" borderId="19" xfId="0" applyNumberFormat="1" applyFont="1" applyFill="1" applyBorder="1" applyAlignment="1">
      <alignment horizontal="center" vertical="top" wrapText="1"/>
    </xf>
    <xf numFmtId="165" fontId="7" fillId="0" borderId="16" xfId="0" applyNumberFormat="1" applyFont="1" applyFill="1" applyBorder="1" applyAlignment="1">
      <alignment horizontal="center" vertical="top" wrapText="1"/>
    </xf>
    <xf numFmtId="165" fontId="4" fillId="0" borderId="3" xfId="0" applyNumberFormat="1" applyFont="1" applyFill="1" applyBorder="1" applyAlignment="1">
      <alignment horizontal="center" vertical="top"/>
    </xf>
    <xf numFmtId="165" fontId="7" fillId="0" borderId="3" xfId="0" applyNumberFormat="1" applyFont="1" applyFill="1" applyBorder="1" applyAlignment="1">
      <alignment horizontal="center" vertical="top"/>
    </xf>
    <xf numFmtId="165" fontId="6" fillId="0" borderId="34" xfId="0" applyNumberFormat="1" applyFont="1" applyFill="1" applyBorder="1" applyAlignment="1">
      <alignment horizontal="center" vertical="top"/>
    </xf>
    <xf numFmtId="165" fontId="4" fillId="0" borderId="23" xfId="0" applyNumberFormat="1" applyFont="1" applyFill="1" applyBorder="1" applyAlignment="1">
      <alignment horizontal="center" vertical="top"/>
    </xf>
    <xf numFmtId="165" fontId="7" fillId="0" borderId="23" xfId="0" applyNumberFormat="1" applyFont="1" applyFill="1" applyBorder="1" applyAlignment="1">
      <alignment horizontal="center" vertical="top" wrapText="1"/>
    </xf>
    <xf numFmtId="165" fontId="7" fillId="0" borderId="23" xfId="0" applyNumberFormat="1" applyFont="1" applyFill="1" applyBorder="1" applyAlignment="1">
      <alignment horizontal="center" vertical="top"/>
    </xf>
    <xf numFmtId="165" fontId="7" fillId="0" borderId="41" xfId="0" applyNumberFormat="1" applyFont="1" applyFill="1" applyBorder="1" applyAlignment="1">
      <alignment horizontal="center" vertical="top" wrapText="1"/>
    </xf>
    <xf numFmtId="165" fontId="6" fillId="0" borderId="11" xfId="0" applyNumberFormat="1" applyFont="1" applyFill="1" applyBorder="1" applyAlignment="1">
      <alignment horizontal="center" vertical="top" wrapText="1"/>
    </xf>
    <xf numFmtId="165" fontId="6" fillId="0" borderId="32" xfId="0" applyNumberFormat="1" applyFont="1" applyFill="1" applyBorder="1" applyAlignment="1">
      <alignment horizontal="center" vertical="top" wrapText="1"/>
    </xf>
    <xf numFmtId="165" fontId="6" fillId="0" borderId="10" xfId="0" applyNumberFormat="1" applyFont="1" applyFill="1" applyBorder="1" applyAlignment="1">
      <alignment horizontal="center" vertical="top" wrapText="1"/>
    </xf>
    <xf numFmtId="165" fontId="6" fillId="0" borderId="32" xfId="0" applyNumberFormat="1" applyFont="1" applyFill="1" applyBorder="1" applyAlignment="1">
      <alignment horizontal="center" vertical="top"/>
    </xf>
    <xf numFmtId="165" fontId="6" fillId="0" borderId="10" xfId="0" applyNumberFormat="1" applyFont="1" applyFill="1" applyBorder="1" applyAlignment="1">
      <alignment horizontal="center" vertical="top"/>
    </xf>
    <xf numFmtId="165" fontId="6" fillId="0" borderId="40" xfId="0" applyNumberFormat="1" applyFont="1" applyFill="1" applyBorder="1" applyAlignment="1">
      <alignment horizontal="center" vertical="top" wrapText="1"/>
    </xf>
    <xf numFmtId="165" fontId="6" fillId="0" borderId="0" xfId="0" applyNumberFormat="1" applyFont="1" applyFill="1" applyBorder="1" applyAlignment="1">
      <alignment horizontal="center" vertical="top"/>
    </xf>
    <xf numFmtId="165" fontId="6" fillId="0" borderId="11" xfId="0" applyNumberFormat="1" applyFont="1" applyFill="1" applyBorder="1" applyAlignment="1">
      <alignment horizontal="center" vertical="top"/>
    </xf>
    <xf numFmtId="165" fontId="6" fillId="0" borderId="2" xfId="0" applyNumberFormat="1" applyFont="1" applyFill="1" applyBorder="1" applyAlignment="1">
      <alignment horizontal="center" vertical="top" wrapText="1"/>
    </xf>
    <xf numFmtId="165" fontId="6" fillId="0" borderId="2" xfId="0" applyNumberFormat="1" applyFont="1" applyFill="1" applyBorder="1" applyAlignment="1">
      <alignment horizontal="center" vertical="top"/>
    </xf>
    <xf numFmtId="165" fontId="6" fillId="0" borderId="30" xfId="0" applyNumberFormat="1" applyFont="1" applyFill="1" applyBorder="1" applyAlignment="1">
      <alignment horizontal="center" vertical="top" wrapText="1"/>
    </xf>
    <xf numFmtId="165" fontId="7" fillId="0" borderId="11" xfId="0" applyNumberFormat="1" applyFont="1" applyFill="1" applyBorder="1" applyAlignment="1">
      <alignment horizontal="center" vertical="top" wrapText="1"/>
    </xf>
    <xf numFmtId="165" fontId="6" fillId="0" borderId="33" xfId="0" applyNumberFormat="1" applyFont="1" applyFill="1" applyBorder="1" applyAlignment="1">
      <alignment horizontal="center" vertical="top"/>
    </xf>
    <xf numFmtId="165" fontId="6" fillId="0" borderId="45" xfId="0" applyNumberFormat="1" applyFont="1" applyFill="1" applyBorder="1" applyAlignment="1">
      <alignment horizontal="center" vertical="top"/>
    </xf>
    <xf numFmtId="0" fontId="4" fillId="0" borderId="29" xfId="0" applyFont="1" applyFill="1" applyBorder="1" applyAlignment="1">
      <alignment horizontal="justify" vertical="top" wrapText="1"/>
    </xf>
    <xf numFmtId="0" fontId="7" fillId="0" borderId="29" xfId="0" applyFont="1" applyFill="1" applyBorder="1" applyAlignment="1">
      <alignment horizontal="justify"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horizontal="justify" vertical="top" wrapText="1"/>
    </xf>
    <xf numFmtId="0" fontId="7" fillId="0" borderId="29" xfId="0" applyFont="1" applyFill="1" applyBorder="1" applyAlignment="1">
      <alignment horizontal="justify" vertical="justify" wrapText="1"/>
    </xf>
    <xf numFmtId="0" fontId="6" fillId="0" borderId="57" xfId="0" applyFont="1" applyFill="1" applyBorder="1" applyAlignment="1">
      <alignment horizontal="justify" vertical="top"/>
    </xf>
    <xf numFmtId="0" fontId="6" fillId="0" borderId="17" xfId="0" applyFont="1" applyFill="1" applyBorder="1" applyAlignment="1">
      <alignment horizontal="justify" vertical="top"/>
    </xf>
    <xf numFmtId="0" fontId="6" fillId="0" borderId="58" xfId="0" applyFont="1" applyFill="1" applyBorder="1" applyAlignment="1">
      <alignment horizontal="justify" vertical="top" wrapText="1"/>
    </xf>
    <xf numFmtId="0" fontId="6" fillId="0" borderId="38" xfId="0" applyFont="1" applyFill="1" applyBorder="1" applyAlignment="1">
      <alignment horizontal="justify" vertical="top"/>
    </xf>
    <xf numFmtId="0" fontId="6" fillId="0" borderId="58" xfId="0" applyFont="1" applyFill="1" applyBorder="1" applyAlignment="1">
      <alignment horizontal="justify" vertical="justify" wrapText="1"/>
    </xf>
    <xf numFmtId="0" fontId="6" fillId="0" borderId="57" xfId="0" applyFont="1" applyFill="1" applyBorder="1" applyAlignment="1">
      <alignment horizontal="justify" vertical="top" wrapText="1"/>
    </xf>
    <xf numFmtId="0" fontId="6" fillId="0" borderId="59" xfId="0" applyFont="1" applyFill="1" applyBorder="1" applyAlignment="1">
      <alignment horizontal="justify" vertical="top" wrapText="1"/>
    </xf>
    <xf numFmtId="0" fontId="6" fillId="0" borderId="39" xfId="0" applyFont="1" applyFill="1" applyBorder="1" applyAlignment="1">
      <alignment horizontal="justify" vertical="top" wrapText="1"/>
    </xf>
    <xf numFmtId="0" fontId="6" fillId="0" borderId="58" xfId="0" applyFont="1" applyFill="1" applyBorder="1" applyAlignment="1">
      <alignment horizontal="justify" vertical="top"/>
    </xf>
    <xf numFmtId="0" fontId="6" fillId="0" borderId="59" xfId="0" applyFont="1" applyFill="1" applyBorder="1" applyAlignment="1">
      <alignment horizontal="justify" vertical="top"/>
    </xf>
    <xf numFmtId="0" fontId="6" fillId="0" borderId="7" xfId="0" applyFont="1" applyFill="1" applyBorder="1" applyAlignment="1">
      <alignment horizontal="left" vertical="top" wrapText="1"/>
    </xf>
    <xf numFmtId="0" fontId="6" fillId="0" borderId="7" xfId="0" applyFont="1" applyFill="1" applyBorder="1" applyAlignment="1">
      <alignment horizontal="justify" vertical="top" wrapText="1"/>
    </xf>
    <xf numFmtId="0" fontId="6" fillId="0" borderId="17" xfId="0" applyFont="1" applyFill="1" applyBorder="1" applyAlignment="1">
      <alignment horizontal="justify" vertical="center" wrapText="1"/>
    </xf>
    <xf numFmtId="0" fontId="6" fillId="0" borderId="46" xfId="0" applyFont="1" applyFill="1" applyBorder="1" applyAlignment="1">
      <alignment horizontal="justify" vertical="top" wrapText="1"/>
    </xf>
    <xf numFmtId="0" fontId="6" fillId="0" borderId="7" xfId="0" applyFont="1" applyFill="1" applyBorder="1" applyAlignment="1">
      <alignment horizontal="justify" vertical="top"/>
    </xf>
    <xf numFmtId="0" fontId="6" fillId="0" borderId="59" xfId="0" applyFont="1" applyFill="1" applyBorder="1" applyAlignment="1">
      <alignment horizontal="justify" vertical="center" wrapText="1"/>
    </xf>
    <xf numFmtId="0" fontId="6" fillId="0" borderId="47" xfId="0" applyFont="1" applyFill="1" applyBorder="1" applyAlignment="1">
      <alignment horizontal="justify" vertical="top" wrapText="1"/>
    </xf>
    <xf numFmtId="0" fontId="6" fillId="0" borderId="59" xfId="0" applyFont="1" applyFill="1" applyBorder="1" applyAlignment="1">
      <alignment horizontal="justify" vertical="justify" wrapText="1"/>
    </xf>
    <xf numFmtId="0" fontId="6" fillId="0" borderId="17" xfId="0" applyFont="1" applyFill="1" applyBorder="1" applyAlignment="1">
      <alignment horizontal="justify" vertical="justify" wrapText="1"/>
    </xf>
    <xf numFmtId="0" fontId="6" fillId="0" borderId="46" xfId="0" applyFont="1" applyFill="1" applyBorder="1" applyAlignment="1">
      <alignment horizontal="justify" vertical="top"/>
    </xf>
    <xf numFmtId="0" fontId="7" fillId="0" borderId="5" xfId="0" applyFont="1" applyFill="1" applyBorder="1" applyAlignment="1">
      <alignment horizontal="justify" vertical="top" wrapText="1"/>
    </xf>
    <xf numFmtId="0" fontId="6" fillId="0" borderId="46" xfId="0" applyFont="1" applyFill="1" applyBorder="1" applyAlignment="1">
      <alignment horizontal="left" vertical="top" wrapText="1"/>
    </xf>
    <xf numFmtId="0" fontId="6" fillId="0" borderId="39" xfId="0" applyFont="1" applyFill="1" applyBorder="1" applyAlignment="1">
      <alignment horizontal="justify" vertical="top"/>
    </xf>
    <xf numFmtId="0" fontId="6" fillId="0" borderId="17" xfId="0" applyNumberFormat="1" applyFont="1" applyFill="1" applyBorder="1" applyAlignment="1">
      <alignment horizontal="justify" vertical="top"/>
    </xf>
    <xf numFmtId="0" fontId="6" fillId="0" borderId="7" xfId="0" applyNumberFormat="1" applyFont="1" applyFill="1" applyBorder="1" applyAlignment="1">
      <alignment horizontal="justify" vertical="top"/>
    </xf>
    <xf numFmtId="0" fontId="7" fillId="0" borderId="29" xfId="0" applyNumberFormat="1" applyFont="1" applyFill="1" applyBorder="1" applyAlignment="1">
      <alignment horizontal="justify" vertical="top"/>
    </xf>
    <xf numFmtId="0" fontId="4" fillId="0" borderId="5" xfId="0" applyFont="1" applyFill="1" applyBorder="1" applyAlignment="1">
      <alignment horizontal="justify" vertical="top" wrapText="1"/>
    </xf>
    <xf numFmtId="0" fontId="6" fillId="0" borderId="47" xfId="0" applyFont="1" applyFill="1" applyBorder="1" applyAlignment="1">
      <alignment horizontal="justify" vertical="top"/>
    </xf>
    <xf numFmtId="0" fontId="7" fillId="0" borderId="29" xfId="0" applyFont="1" applyFill="1" applyBorder="1" applyAlignment="1">
      <alignment horizontal="justify" vertical="top"/>
    </xf>
    <xf numFmtId="0" fontId="7" fillId="0" borderId="48" xfId="0" applyFont="1" applyFill="1" applyBorder="1" applyAlignment="1">
      <alignment horizontal="justify" vertical="top" wrapText="1"/>
    </xf>
    <xf numFmtId="0" fontId="6" fillId="0" borderId="58" xfId="0" applyFont="1" applyFill="1" applyBorder="1" applyAlignment="1">
      <alignment horizontal="left" vertical="top" wrapText="1"/>
    </xf>
    <xf numFmtId="0" fontId="6" fillId="0" borderId="57" xfId="0" applyFont="1" applyFill="1" applyBorder="1" applyAlignment="1">
      <alignment horizontal="left" vertical="top" wrapText="1"/>
    </xf>
    <xf numFmtId="0" fontId="6" fillId="0" borderId="60" xfId="0" applyFont="1" applyFill="1" applyBorder="1" applyAlignment="1">
      <alignment horizontal="justify" vertical="top"/>
    </xf>
    <xf numFmtId="164" fontId="7" fillId="0" borderId="14" xfId="0" applyNumberFormat="1" applyFont="1" applyFill="1" applyBorder="1" applyAlignment="1">
      <alignment horizontal="center" vertical="top"/>
    </xf>
    <xf numFmtId="164" fontId="6" fillId="0" borderId="18" xfId="0" applyNumberFormat="1" applyFont="1" applyFill="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justify" vertical="top" wrapText="1"/>
    </xf>
    <xf numFmtId="0" fontId="3" fillId="0" borderId="0" xfId="0" applyFont="1" applyFill="1"/>
    <xf numFmtId="49" fontId="6" fillId="0" borderId="0" xfId="0" applyNumberFormat="1" applyFont="1" applyFill="1" applyAlignment="1"/>
    <xf numFmtId="0" fontId="11" fillId="0" borderId="0" xfId="0" applyFont="1" applyFill="1" applyAlignment="1"/>
    <xf numFmtId="0" fontId="6" fillId="0" borderId="0" xfId="0" applyFont="1" applyFill="1" applyAlignment="1">
      <alignment vertical="justify"/>
    </xf>
    <xf numFmtId="49" fontId="2" fillId="0" borderId="0" xfId="0" applyNumberFormat="1" applyFont="1" applyFill="1" applyAlignment="1">
      <alignment horizontal="center"/>
    </xf>
    <xf numFmtId="49"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applyAlignment="1">
      <alignment horizontal="right"/>
    </xf>
    <xf numFmtId="0" fontId="6" fillId="0" borderId="0" xfId="0" applyFont="1" applyFill="1" applyAlignment="1">
      <alignment horizontal="justify" vertical="top" wrapText="1"/>
    </xf>
    <xf numFmtId="0" fontId="6" fillId="0" borderId="0" xfId="0" applyFont="1" applyFill="1" applyAlignment="1"/>
    <xf numFmtId="0" fontId="21" fillId="0" borderId="20" xfId="0" applyFont="1" applyFill="1" applyBorder="1" applyAlignment="1">
      <alignment horizontal="center" vertical="top" wrapText="1"/>
    </xf>
    <xf numFmtId="0" fontId="21" fillId="0" borderId="47" xfId="0" applyFont="1" applyFill="1" applyBorder="1" applyAlignment="1">
      <alignment horizontal="center" vertical="top" wrapText="1"/>
    </xf>
    <xf numFmtId="0" fontId="12" fillId="0" borderId="50" xfId="2" applyFont="1" applyFill="1" applyBorder="1" applyAlignment="1">
      <alignment horizontal="center" vertical="center" wrapText="1"/>
    </xf>
    <xf numFmtId="165" fontId="6" fillId="0" borderId="33" xfId="0" applyNumberFormat="1" applyFont="1" applyFill="1" applyBorder="1" applyAlignment="1">
      <alignment horizontal="center" vertical="top" wrapText="1"/>
    </xf>
    <xf numFmtId="165" fontId="6" fillId="0" borderId="26" xfId="0" applyNumberFormat="1" applyFont="1" applyFill="1" applyBorder="1" applyAlignment="1">
      <alignment horizontal="center" vertical="top" wrapText="1"/>
    </xf>
    <xf numFmtId="165" fontId="6" fillId="0" borderId="24" xfId="0" applyNumberFormat="1" applyFont="1" applyFill="1" applyBorder="1" applyAlignment="1">
      <alignment horizontal="center" vertical="top"/>
    </xf>
    <xf numFmtId="0" fontId="4" fillId="0" borderId="5" xfId="0" applyFont="1" applyFill="1" applyBorder="1" applyAlignment="1">
      <alignment horizontal="center" vertical="top" wrapText="1"/>
    </xf>
    <xf numFmtId="165" fontId="4" fillId="0" borderId="6" xfId="0" applyNumberFormat="1" applyFont="1" applyFill="1" applyBorder="1" applyAlignment="1">
      <alignment horizontal="center" vertical="top"/>
    </xf>
    <xf numFmtId="49" fontId="4" fillId="0" borderId="5" xfId="0" applyNumberFormat="1" applyFont="1" applyFill="1" applyBorder="1" applyAlignment="1">
      <alignment horizontal="center" vertical="top" wrapText="1"/>
    </xf>
    <xf numFmtId="165" fontId="7" fillId="0" borderId="6" xfId="0" applyNumberFormat="1" applyFont="1" applyFill="1" applyBorder="1" applyAlignment="1">
      <alignment horizontal="center" vertical="top"/>
    </xf>
    <xf numFmtId="0" fontId="0" fillId="0" borderId="0" xfId="0" applyAlignment="1"/>
    <xf numFmtId="0" fontId="0" fillId="4" borderId="0" xfId="0" applyFill="1" applyAlignment="1"/>
    <xf numFmtId="0" fontId="1" fillId="0" borderId="0" xfId="0" applyFont="1" applyAlignment="1"/>
    <xf numFmtId="0" fontId="6" fillId="4" borderId="0" xfId="0" applyFont="1" applyFill="1" applyAlignment="1">
      <alignment horizontal="left" indent="1"/>
    </xf>
    <xf numFmtId="0" fontId="11" fillId="4" borderId="0" xfId="0" applyFont="1" applyFill="1" applyAlignment="1"/>
    <xf numFmtId="0" fontId="23" fillId="4" borderId="0" xfId="0" applyFont="1" applyFill="1" applyAlignment="1"/>
    <xf numFmtId="0" fontId="12" fillId="4" borderId="0" xfId="0" applyFont="1" applyFill="1" applyAlignment="1">
      <alignment horizontal="left"/>
    </xf>
    <xf numFmtId="0" fontId="0" fillId="4" borderId="0" xfId="0" applyFill="1"/>
    <xf numFmtId="0" fontId="21" fillId="2" borderId="54" xfId="2" applyFont="1" applyFill="1" applyBorder="1" applyAlignment="1">
      <alignment horizontal="center" vertical="top" wrapText="1"/>
    </xf>
    <xf numFmtId="0" fontId="12" fillId="2" borderId="50" xfId="2"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3" xfId="0" applyFont="1" applyFill="1" applyBorder="1" applyAlignment="1">
      <alignment horizontal="center" wrapText="1"/>
    </xf>
    <xf numFmtId="0" fontId="13" fillId="0" borderId="6" xfId="0" applyFont="1" applyFill="1" applyBorder="1" applyAlignment="1">
      <alignment horizontal="center"/>
    </xf>
    <xf numFmtId="166" fontId="13" fillId="0" borderId="5" xfId="0" applyNumberFormat="1" applyFont="1" applyFill="1" applyBorder="1" applyAlignment="1">
      <alignment horizontal="left" vertical="top" wrapText="1"/>
    </xf>
    <xf numFmtId="49" fontId="13" fillId="0" borderId="3" xfId="0" applyNumberFormat="1" applyFont="1" applyFill="1" applyBorder="1" applyAlignment="1">
      <alignment horizontal="center" vertical="top"/>
    </xf>
    <xf numFmtId="165" fontId="1" fillId="4" borderId="0" xfId="0" applyNumberFormat="1" applyFont="1" applyFill="1"/>
    <xf numFmtId="0" fontId="6" fillId="0" borderId="24" xfId="0" applyFont="1" applyFill="1" applyBorder="1" applyAlignment="1">
      <alignment horizontal="justify" vertical="top"/>
    </xf>
    <xf numFmtId="164" fontId="6" fillId="0" borderId="64" xfId="0" applyNumberFormat="1" applyFont="1" applyFill="1" applyBorder="1" applyAlignment="1">
      <alignment horizontal="center" vertical="top"/>
    </xf>
    <xf numFmtId="164" fontId="6" fillId="0" borderId="63" xfId="0" applyNumberFormat="1" applyFont="1" applyFill="1" applyBorder="1" applyAlignment="1">
      <alignment horizontal="center" vertical="top"/>
    </xf>
    <xf numFmtId="164" fontId="6" fillId="0" borderId="12" xfId="0" applyNumberFormat="1" applyFont="1" applyFill="1" applyBorder="1" applyAlignment="1">
      <alignment horizontal="center" vertical="top"/>
    </xf>
    <xf numFmtId="164" fontId="6" fillId="0" borderId="8" xfId="0" applyNumberFormat="1" applyFont="1" applyFill="1" applyBorder="1" applyAlignment="1">
      <alignment horizontal="center" vertical="top"/>
    </xf>
    <xf numFmtId="164" fontId="6" fillId="0" borderId="65" xfId="0" applyNumberFormat="1" applyFont="1" applyFill="1" applyBorder="1" applyAlignment="1">
      <alignment horizontal="center" vertical="top"/>
    </xf>
    <xf numFmtId="164" fontId="6" fillId="0" borderId="9" xfId="0" applyNumberFormat="1" applyFont="1" applyFill="1" applyBorder="1" applyAlignment="1">
      <alignment horizontal="center" vertical="top"/>
    </xf>
    <xf numFmtId="164" fontId="6" fillId="0" borderId="4" xfId="0" applyNumberFormat="1" applyFont="1" applyFill="1" applyBorder="1" applyAlignment="1">
      <alignment horizontal="center" vertical="top"/>
    </xf>
    <xf numFmtId="164" fontId="6" fillId="0" borderId="62" xfId="0" applyNumberFormat="1" applyFont="1" applyFill="1" applyBorder="1" applyAlignment="1">
      <alignment horizontal="center" vertical="top"/>
    </xf>
    <xf numFmtId="49" fontId="6" fillId="0" borderId="0" xfId="0" applyNumberFormat="1" applyFont="1" applyFill="1" applyBorder="1" applyAlignment="1">
      <alignment horizontal="left" vertical="top" indent="21"/>
    </xf>
    <xf numFmtId="0" fontId="13" fillId="0" borderId="0" xfId="0" applyFont="1" applyFill="1" applyBorder="1" applyAlignment="1">
      <alignment horizontal="center"/>
    </xf>
    <xf numFmtId="164" fontId="6" fillId="0" borderId="13" xfId="0" applyNumberFormat="1" applyFont="1" applyFill="1" applyBorder="1" applyAlignment="1">
      <alignment horizontal="center" vertical="top"/>
    </xf>
    <xf numFmtId="164" fontId="6" fillId="0" borderId="12" xfId="0" applyNumberFormat="1" applyFont="1" applyFill="1" applyBorder="1" applyAlignment="1">
      <alignment horizontal="center" vertical="top" wrapText="1"/>
    </xf>
    <xf numFmtId="164" fontId="6" fillId="0" borderId="32" xfId="0" applyNumberFormat="1" applyFont="1" applyFill="1" applyBorder="1" applyAlignment="1">
      <alignment horizontal="center" vertical="top" wrapText="1"/>
    </xf>
    <xf numFmtId="164" fontId="6" fillId="0" borderId="25"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164" fontId="6" fillId="0" borderId="8" xfId="0" applyNumberFormat="1" applyFont="1" applyFill="1" applyBorder="1" applyAlignment="1">
      <alignment horizontal="center" vertical="top" wrapText="1"/>
    </xf>
    <xf numFmtId="164" fontId="6" fillId="0" borderId="34" xfId="0" applyNumberFormat="1" applyFont="1" applyFill="1" applyBorder="1" applyAlignment="1">
      <alignment horizontal="center" vertical="top" wrapText="1"/>
    </xf>
    <xf numFmtId="164" fontId="6" fillId="0" borderId="25" xfId="0" applyNumberFormat="1" applyFont="1" applyFill="1" applyBorder="1" applyAlignment="1">
      <alignment horizontal="center" vertical="top"/>
    </xf>
    <xf numFmtId="164" fontId="6" fillId="0" borderId="19" xfId="0" applyNumberFormat="1" applyFont="1" applyFill="1" applyBorder="1" applyAlignment="1">
      <alignment horizontal="center" vertical="top"/>
    </xf>
    <xf numFmtId="164" fontId="6" fillId="0" borderId="19" xfId="0" applyNumberFormat="1" applyFont="1" applyFill="1" applyBorder="1" applyAlignment="1">
      <alignment horizontal="center" vertical="top" wrapText="1"/>
    </xf>
    <xf numFmtId="164" fontId="7" fillId="0" borderId="3" xfId="0" applyNumberFormat="1" applyFont="1" applyFill="1" applyBorder="1" applyAlignment="1">
      <alignment horizontal="center" vertical="top" wrapText="1"/>
    </xf>
    <xf numFmtId="164" fontId="6" fillId="0" borderId="16" xfId="0" applyNumberFormat="1" applyFont="1" applyFill="1" applyBorder="1" applyAlignment="1">
      <alignment horizontal="center" vertical="top" wrapText="1"/>
    </xf>
    <xf numFmtId="164" fontId="6" fillId="0" borderId="34" xfId="0" applyNumberFormat="1" applyFont="1" applyFill="1" applyBorder="1" applyAlignment="1">
      <alignment horizontal="center" vertical="top"/>
    </xf>
    <xf numFmtId="164" fontId="6" fillId="0" borderId="16" xfId="0" applyNumberFormat="1" applyFont="1" applyFill="1" applyBorder="1" applyAlignment="1">
      <alignment horizontal="center" vertical="top"/>
    </xf>
    <xf numFmtId="0" fontId="6" fillId="0" borderId="15" xfId="0" applyFont="1" applyFill="1" applyBorder="1" applyAlignment="1">
      <alignment horizontal="center" vertical="top" wrapText="1"/>
    </xf>
    <xf numFmtId="0" fontId="6" fillId="0" borderId="24" xfId="0" applyFont="1" applyFill="1" applyBorder="1" applyAlignment="1">
      <alignment horizontal="left" vertical="top" wrapText="1"/>
    </xf>
    <xf numFmtId="0" fontId="6" fillId="0" borderId="15" xfId="0" applyNumberFormat="1" applyFont="1" applyFill="1" applyBorder="1" applyAlignment="1">
      <alignment horizontal="justify" vertical="top"/>
    </xf>
    <xf numFmtId="49" fontId="6" fillId="0" borderId="0" xfId="0" applyNumberFormat="1" applyFont="1" applyFill="1" applyBorder="1" applyAlignment="1">
      <alignment horizontal="left" vertical="top" indent="21"/>
    </xf>
    <xf numFmtId="0" fontId="3" fillId="0" borderId="0" xfId="0" applyFont="1" applyFill="1" applyAlignment="1"/>
    <xf numFmtId="0" fontId="18" fillId="4" borderId="0" xfId="0" applyFont="1" applyFill="1" applyAlignment="1">
      <alignment vertical="top"/>
    </xf>
    <xf numFmtId="165" fontId="18" fillId="4" borderId="0" xfId="0" applyNumberFormat="1" applyFont="1" applyFill="1" applyAlignment="1">
      <alignment vertical="top"/>
    </xf>
    <xf numFmtId="0" fontId="18" fillId="4" borderId="0" xfId="0" applyFont="1" applyFill="1" applyBorder="1" applyAlignment="1">
      <alignment vertical="top"/>
    </xf>
    <xf numFmtId="0" fontId="13" fillId="4"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6" fillId="0" borderId="46" xfId="0" applyNumberFormat="1" applyFont="1" applyFill="1" applyBorder="1" applyAlignment="1">
      <alignment horizontal="center" vertical="top" wrapText="1"/>
    </xf>
    <xf numFmtId="165" fontId="6" fillId="0" borderId="22" xfId="0" applyNumberFormat="1" applyFont="1" applyFill="1" applyBorder="1" applyAlignment="1">
      <alignment horizontal="center" vertical="top"/>
    </xf>
    <xf numFmtId="49" fontId="6" fillId="0" borderId="17" xfId="0" applyNumberFormat="1" applyFont="1" applyFill="1" applyBorder="1" applyAlignment="1">
      <alignment horizontal="center" vertical="top" wrapText="1"/>
    </xf>
    <xf numFmtId="165" fontId="6" fillId="0" borderId="4" xfId="0" applyNumberFormat="1" applyFont="1" applyFill="1" applyBorder="1" applyAlignment="1">
      <alignment horizontal="center" vertical="top"/>
    </xf>
    <xf numFmtId="49" fontId="6" fillId="0" borderId="47" xfId="0" applyNumberFormat="1" applyFont="1" applyFill="1" applyBorder="1" applyAlignment="1">
      <alignment horizontal="center" vertical="top" wrapText="1"/>
    </xf>
    <xf numFmtId="165" fontId="6" fillId="0" borderId="9" xfId="0" applyNumberFormat="1" applyFont="1" applyFill="1" applyBorder="1" applyAlignment="1">
      <alignment horizontal="center" vertical="top"/>
    </xf>
    <xf numFmtId="49" fontId="6" fillId="0" borderId="7" xfId="0" applyNumberFormat="1" applyFont="1" applyFill="1" applyBorder="1" applyAlignment="1">
      <alignment horizontal="center" vertical="top" wrapText="1"/>
    </xf>
    <xf numFmtId="49" fontId="6" fillId="0" borderId="58" xfId="0" applyNumberFormat="1" applyFont="1" applyFill="1" applyBorder="1" applyAlignment="1">
      <alignment horizontal="center" vertical="top" wrapText="1"/>
    </xf>
    <xf numFmtId="49" fontId="6" fillId="0" borderId="39" xfId="0" applyNumberFormat="1" applyFont="1" applyFill="1" applyBorder="1" applyAlignment="1">
      <alignment horizontal="center" vertical="top" wrapText="1"/>
    </xf>
    <xf numFmtId="49" fontId="6" fillId="0" borderId="59" xfId="0" applyNumberFormat="1" applyFont="1" applyFill="1" applyBorder="1" applyAlignment="1">
      <alignment horizontal="center" vertical="top" wrapText="1"/>
    </xf>
    <xf numFmtId="0" fontId="6" fillId="0" borderId="17" xfId="0" applyNumberFormat="1" applyFont="1" applyFill="1" applyBorder="1" applyAlignment="1">
      <alignment horizontal="center" vertical="top" wrapText="1"/>
    </xf>
    <xf numFmtId="165" fontId="6" fillId="0" borderId="4" xfId="0" applyNumberFormat="1" applyFont="1" applyFill="1" applyBorder="1" applyAlignment="1">
      <alignment horizontal="center" vertical="top" wrapText="1"/>
    </xf>
    <xf numFmtId="165" fontId="6" fillId="0" borderId="9" xfId="0" applyNumberFormat="1" applyFont="1" applyFill="1" applyBorder="1" applyAlignment="1">
      <alignment horizontal="center" vertical="top" wrapText="1"/>
    </xf>
    <xf numFmtId="49" fontId="6" fillId="0" borderId="46" xfId="0" applyNumberFormat="1" applyFont="1" applyFill="1" applyBorder="1" applyAlignment="1">
      <alignment vertical="top" wrapText="1"/>
    </xf>
    <xf numFmtId="49" fontId="6" fillId="0" borderId="5" xfId="0" applyNumberFormat="1" applyFont="1" applyFill="1" applyBorder="1" applyAlignment="1">
      <alignment horizontal="center" vertical="top" wrapText="1"/>
    </xf>
    <xf numFmtId="49" fontId="6" fillId="0" borderId="57" xfId="0" applyNumberFormat="1" applyFont="1" applyFill="1" applyBorder="1" applyAlignment="1">
      <alignment horizontal="center" vertical="top" wrapText="1"/>
    </xf>
    <xf numFmtId="49" fontId="7" fillId="0" borderId="29" xfId="0" applyNumberFormat="1" applyFont="1" applyFill="1" applyBorder="1" applyAlignment="1">
      <alignment horizontal="center" vertical="top" wrapText="1"/>
    </xf>
    <xf numFmtId="164" fontId="6" fillId="0" borderId="14" xfId="0" applyNumberFormat="1" applyFont="1" applyFill="1" applyBorder="1" applyAlignment="1">
      <alignment horizontal="center" vertical="top"/>
    </xf>
    <xf numFmtId="49" fontId="6" fillId="4" borderId="17" xfId="0" applyNumberFormat="1" applyFont="1" applyFill="1" applyBorder="1" applyAlignment="1">
      <alignment horizontal="center" vertical="top" wrapText="1"/>
    </xf>
    <xf numFmtId="49" fontId="6" fillId="4" borderId="8" xfId="0" applyNumberFormat="1" applyFont="1" applyFill="1" applyBorder="1" applyAlignment="1">
      <alignment horizontal="center" vertical="top"/>
    </xf>
    <xf numFmtId="49" fontId="6" fillId="4" borderId="12" xfId="0" applyNumberFormat="1" applyFont="1" applyFill="1" applyBorder="1" applyAlignment="1">
      <alignment horizontal="center" vertical="top" wrapText="1"/>
    </xf>
    <xf numFmtId="0" fontId="6" fillId="4" borderId="12" xfId="0" applyFont="1" applyFill="1" applyBorder="1" applyAlignment="1">
      <alignment horizontal="left" vertical="top" wrapText="1"/>
    </xf>
    <xf numFmtId="165" fontId="6" fillId="4" borderId="12" xfId="0" applyNumberFormat="1" applyFont="1" applyFill="1" applyBorder="1" applyAlignment="1">
      <alignment horizontal="center" vertical="top" wrapText="1"/>
    </xf>
    <xf numFmtId="165" fontId="6" fillId="4" borderId="4" xfId="0" applyNumberFormat="1" applyFont="1" applyFill="1" applyBorder="1" applyAlignment="1">
      <alignment horizontal="center" vertical="top"/>
    </xf>
    <xf numFmtId="165" fontId="6" fillId="4" borderId="32" xfId="0" applyNumberFormat="1" applyFont="1" applyFill="1" applyBorder="1" applyAlignment="1">
      <alignment horizontal="center" vertical="top" wrapText="1"/>
    </xf>
    <xf numFmtId="0" fontId="4" fillId="0" borderId="3" xfId="0" applyFont="1" applyFill="1" applyBorder="1" applyAlignment="1">
      <alignment horizontal="justify" vertical="distributed" wrapText="1"/>
    </xf>
    <xf numFmtId="165" fontId="7" fillId="4" borderId="23" xfId="0" applyNumberFormat="1" applyFont="1" applyFill="1" applyBorder="1" applyAlignment="1">
      <alignment horizontal="center" vertical="top" wrapText="1"/>
    </xf>
    <xf numFmtId="49" fontId="6" fillId="4" borderId="11" xfId="0" applyNumberFormat="1" applyFont="1" applyFill="1" applyBorder="1" applyAlignment="1">
      <alignment horizontal="center" vertical="top"/>
    </xf>
    <xf numFmtId="49" fontId="7" fillId="4" borderId="12" xfId="0" applyNumberFormat="1" applyFont="1" applyFill="1" applyBorder="1" applyAlignment="1">
      <alignment horizontal="center" vertical="top" wrapText="1"/>
    </xf>
    <xf numFmtId="0" fontId="6" fillId="4" borderId="12" xfId="0" applyFont="1" applyFill="1" applyBorder="1" applyAlignment="1">
      <alignment horizontal="justify" vertical="top" wrapText="1"/>
    </xf>
    <xf numFmtId="0" fontId="6" fillId="0" borderId="17" xfId="0" applyFont="1" applyFill="1" applyBorder="1" applyAlignment="1">
      <alignment horizontal="justify" vertical="distributed" wrapText="1"/>
    </xf>
    <xf numFmtId="165" fontId="6" fillId="4" borderId="3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0" fontId="3" fillId="0" borderId="17" xfId="0" applyFont="1" applyFill="1" applyBorder="1" applyAlignment="1">
      <alignment horizontal="justify" vertical="top" wrapText="1"/>
    </xf>
    <xf numFmtId="0" fontId="3" fillId="0" borderId="17" xfId="0" applyFont="1" applyFill="1" applyBorder="1" applyAlignment="1">
      <alignment horizontal="justify" vertical="top"/>
    </xf>
    <xf numFmtId="0" fontId="3" fillId="0" borderId="17" xfId="0" applyFont="1" applyFill="1" applyBorder="1" applyAlignment="1">
      <alignment vertical="top" wrapText="1"/>
    </xf>
    <xf numFmtId="166" fontId="3" fillId="0" borderId="7" xfId="0" applyNumberFormat="1" applyFont="1" applyFill="1" applyBorder="1" applyAlignment="1">
      <alignment horizontal="justify" vertical="top"/>
    </xf>
    <xf numFmtId="0" fontId="3" fillId="0" borderId="66" xfId="0" applyFont="1" applyFill="1" applyBorder="1" applyAlignment="1">
      <alignment horizontal="justify" vertical="center" wrapText="1"/>
    </xf>
    <xf numFmtId="165" fontId="13" fillId="0" borderId="23" xfId="0" applyNumberFormat="1" applyFont="1" applyFill="1" applyBorder="1" applyAlignment="1">
      <alignment horizontal="center" vertical="top"/>
    </xf>
    <xf numFmtId="165" fontId="13" fillId="0" borderId="6" xfId="0" applyNumberFormat="1" applyFont="1" applyFill="1" applyBorder="1" applyAlignment="1">
      <alignment horizontal="center" vertical="top"/>
    </xf>
    <xf numFmtId="165" fontId="13" fillId="0" borderId="63" xfId="0" applyNumberFormat="1" applyFont="1" applyBorder="1" applyAlignment="1">
      <alignment horizontal="center" vertical="top"/>
    </xf>
    <xf numFmtId="165" fontId="3" fillId="0" borderId="36" xfId="0" applyNumberFormat="1" applyFont="1" applyBorder="1" applyAlignment="1">
      <alignment horizontal="center" vertical="top"/>
    </xf>
    <xf numFmtId="165" fontId="3" fillId="0" borderId="32" xfId="0" applyNumberFormat="1" applyFont="1" applyFill="1" applyBorder="1" applyAlignment="1">
      <alignment horizontal="center" vertical="top"/>
    </xf>
    <xf numFmtId="165" fontId="3" fillId="0" borderId="4" xfId="0" applyNumberFormat="1" applyFont="1" applyBorder="1" applyAlignment="1">
      <alignment horizontal="center" vertical="top"/>
    </xf>
    <xf numFmtId="165" fontId="3" fillId="0" borderId="12" xfId="0" applyNumberFormat="1" applyFont="1" applyFill="1" applyBorder="1" applyAlignment="1">
      <alignment horizontal="center" vertical="top"/>
    </xf>
    <xf numFmtId="165" fontId="3" fillId="0" borderId="12" xfId="0" applyNumberFormat="1" applyFont="1" applyFill="1" applyBorder="1" applyAlignment="1">
      <alignment horizontal="center" vertical="top" wrapText="1"/>
    </xf>
    <xf numFmtId="165" fontId="3" fillId="0" borderId="32" xfId="0" applyNumberFormat="1" applyFont="1" applyFill="1" applyBorder="1" applyAlignment="1">
      <alignment horizontal="center" vertical="top" wrapText="1"/>
    </xf>
    <xf numFmtId="165" fontId="3" fillId="0" borderId="8" xfId="0" applyNumberFormat="1" applyFont="1" applyFill="1" applyBorder="1" applyAlignment="1">
      <alignment horizontal="center" vertical="top"/>
    </xf>
    <xf numFmtId="165" fontId="3" fillId="0" borderId="10" xfId="0" applyNumberFormat="1" applyFont="1" applyFill="1" applyBorder="1" applyAlignment="1">
      <alignment horizontal="center" vertical="top"/>
    </xf>
    <xf numFmtId="165" fontId="3" fillId="0" borderId="34" xfId="0" applyNumberFormat="1" applyFont="1" applyFill="1" applyBorder="1" applyAlignment="1">
      <alignment horizontal="center" vertical="top" wrapText="1"/>
    </xf>
    <xf numFmtId="165" fontId="3" fillId="0" borderId="45" xfId="0" applyNumberFormat="1" applyFont="1" applyFill="1" applyBorder="1" applyAlignment="1">
      <alignment horizontal="center" vertical="top"/>
    </xf>
    <xf numFmtId="165" fontId="3" fillId="0" borderId="18" xfId="0" applyNumberFormat="1" applyFont="1" applyBorder="1" applyAlignment="1">
      <alignment horizontal="center" vertical="top"/>
    </xf>
    <xf numFmtId="0" fontId="3" fillId="0" borderId="0" xfId="0" applyFont="1" applyFill="1" applyAlignment="1">
      <alignment horizontal="left"/>
    </xf>
    <xf numFmtId="0" fontId="4" fillId="4" borderId="0" xfId="0" applyFont="1" applyFill="1" applyAlignment="1">
      <alignment horizontal="center"/>
    </xf>
    <xf numFmtId="49" fontId="6" fillId="0" borderId="0" xfId="0" applyNumberFormat="1" applyFont="1" applyFill="1" applyBorder="1" applyAlignment="1">
      <alignment horizontal="left" vertical="top" indent="21"/>
    </xf>
    <xf numFmtId="0" fontId="13" fillId="0" borderId="0" xfId="0" applyFont="1" applyFill="1" applyBorder="1" applyAlignment="1">
      <alignment horizontal="center"/>
    </xf>
    <xf numFmtId="0" fontId="24" fillId="0" borderId="17" xfId="0" applyFont="1" applyFill="1" applyBorder="1" applyAlignment="1">
      <alignment horizontal="justify" vertical="center" wrapText="1"/>
    </xf>
    <xf numFmtId="0" fontId="3" fillId="0" borderId="67" xfId="0" applyFont="1" applyFill="1" applyBorder="1" applyAlignment="1">
      <alignment horizontal="justify" vertical="top" wrapText="1"/>
    </xf>
    <xf numFmtId="49" fontId="3" fillId="0" borderId="37" xfId="0" applyNumberFormat="1" applyFont="1" applyFill="1" applyBorder="1" applyAlignment="1">
      <alignment horizontal="center" vertical="top"/>
    </xf>
    <xf numFmtId="165" fontId="3" fillId="0" borderId="40" xfId="0" applyNumberFormat="1" applyFont="1" applyFill="1" applyBorder="1" applyAlignment="1">
      <alignment horizontal="center" vertical="top"/>
    </xf>
    <xf numFmtId="0" fontId="3" fillId="0" borderId="0" xfId="0" applyFont="1" applyFill="1" applyAlignment="1">
      <alignment horizontal="fill"/>
    </xf>
    <xf numFmtId="0" fontId="3" fillId="0" borderId="0" xfId="0" applyFont="1" applyFill="1" applyAlignment="1">
      <alignment horizontal="left"/>
    </xf>
    <xf numFmtId="0" fontId="4" fillId="4" borderId="0" xfId="0" applyFont="1" applyFill="1" applyAlignment="1">
      <alignment horizontal="center"/>
    </xf>
    <xf numFmtId="0" fontId="21" fillId="0" borderId="2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1" xfId="0" applyFont="1" applyFill="1" applyBorder="1" applyAlignment="1">
      <alignment horizontal="center" vertical="top" wrapText="1"/>
    </xf>
    <xf numFmtId="0" fontId="21" fillId="0" borderId="25" xfId="0" applyFont="1" applyFill="1" applyBorder="1" applyAlignment="1">
      <alignment horizontal="center" vertical="top" wrapText="1"/>
    </xf>
    <xf numFmtId="49" fontId="6" fillId="0" borderId="0" xfId="0" applyNumberFormat="1" applyFont="1" applyFill="1" applyBorder="1" applyAlignment="1">
      <alignment horizontal="right" vertical="top" wrapText="1"/>
    </xf>
    <xf numFmtId="0" fontId="13" fillId="0" borderId="0" xfId="0" applyFont="1" applyFill="1" applyAlignment="1">
      <alignment horizontal="center" vertical="top"/>
    </xf>
    <xf numFmtId="0" fontId="21" fillId="0" borderId="50" xfId="2" applyFont="1" applyFill="1" applyBorder="1" applyAlignment="1">
      <alignment horizontal="center" vertical="center" wrapText="1"/>
    </xf>
    <xf numFmtId="0" fontId="21" fillId="0" borderId="53" xfId="2" applyFont="1" applyFill="1" applyBorder="1" applyAlignment="1">
      <alignment horizontal="center" vertical="center" wrapText="1"/>
    </xf>
    <xf numFmtId="49" fontId="22" fillId="0" borderId="43" xfId="0" applyNumberFormat="1" applyFont="1" applyFill="1" applyBorder="1" applyAlignment="1">
      <alignment horizontal="center" vertical="center" wrapText="1"/>
    </xf>
    <xf numFmtId="49" fontId="22" fillId="0" borderId="61" xfId="0" applyNumberFormat="1" applyFont="1" applyFill="1" applyBorder="1" applyAlignment="1">
      <alignment horizontal="center" vertical="center" wrapText="1"/>
    </xf>
    <xf numFmtId="49" fontId="22" fillId="0" borderId="44" xfId="0" applyNumberFormat="1" applyFont="1" applyFill="1" applyBorder="1" applyAlignment="1">
      <alignment horizontal="center" vertical="center" wrapText="1"/>
    </xf>
    <xf numFmtId="49" fontId="22" fillId="0" borderId="62" xfId="0" applyNumberFormat="1" applyFont="1" applyFill="1" applyBorder="1" applyAlignment="1">
      <alignment horizontal="center" vertical="center" wrapText="1"/>
    </xf>
    <xf numFmtId="166" fontId="4" fillId="0" borderId="20" xfId="0" applyNumberFormat="1" applyFont="1" applyFill="1" applyBorder="1" applyAlignment="1">
      <alignment horizontal="center" vertical="center" wrapText="1"/>
    </xf>
    <xf numFmtId="166" fontId="4" fillId="0" borderId="47"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21" fillId="2" borderId="42" xfId="2" applyNumberFormat="1" applyFont="1" applyFill="1" applyBorder="1" applyAlignment="1">
      <alignment horizontal="center" vertical="center" wrapText="1"/>
    </xf>
    <xf numFmtId="49" fontId="21" fillId="2" borderId="61" xfId="2" applyNumberFormat="1" applyFont="1" applyFill="1" applyBorder="1" applyAlignment="1">
      <alignment horizontal="center" vertical="center" wrapText="1"/>
    </xf>
    <xf numFmtId="0" fontId="3" fillId="4" borderId="0" xfId="0" applyFont="1" applyFill="1" applyAlignment="1">
      <alignment horizontal="left"/>
    </xf>
    <xf numFmtId="0" fontId="16" fillId="4" borderId="0" xfId="0" applyFont="1" applyFill="1" applyAlignment="1"/>
    <xf numFmtId="49" fontId="3" fillId="4" borderId="0" xfId="0" applyNumberFormat="1" applyFont="1" applyFill="1" applyAlignment="1">
      <alignment horizontal="left" indent="27"/>
    </xf>
    <xf numFmtId="0" fontId="6" fillId="4" borderId="0" xfId="0" applyFont="1" applyFill="1" applyAlignment="1">
      <alignment horizontal="left" indent="27"/>
    </xf>
    <xf numFmtId="0" fontId="13" fillId="4" borderId="0" xfId="0" applyFont="1" applyFill="1" applyBorder="1" applyAlignment="1">
      <alignment horizontal="center" vertical="center" wrapText="1"/>
    </xf>
    <xf numFmtId="49" fontId="6" fillId="2" borderId="0" xfId="0" applyNumberFormat="1" applyFont="1" applyFill="1" applyAlignment="1">
      <alignment horizontal="left" indent="3"/>
    </xf>
    <xf numFmtId="0" fontId="6" fillId="2" borderId="0" xfId="0" applyFont="1" applyFill="1" applyAlignment="1">
      <alignment horizontal="left" indent="3"/>
    </xf>
    <xf numFmtId="0" fontId="6" fillId="4" borderId="0" xfId="0" applyFont="1" applyFill="1" applyAlignment="1">
      <alignment horizontal="left"/>
    </xf>
    <xf numFmtId="0" fontId="4" fillId="0" borderId="0" xfId="0" applyFont="1" applyAlignment="1">
      <alignment horizontal="center"/>
    </xf>
    <xf numFmtId="0" fontId="6" fillId="0" borderId="0" xfId="0" applyFont="1" applyAlignment="1">
      <alignment horizontal="left" indent="3"/>
    </xf>
    <xf numFmtId="0" fontId="4" fillId="0" borderId="16" xfId="0" applyFont="1" applyBorder="1" applyAlignment="1">
      <alignment horizontal="justify" vertical="center" wrapText="1"/>
    </xf>
    <xf numFmtId="0" fontId="6" fillId="0" borderId="33" xfId="1" applyFont="1" applyBorder="1" applyAlignment="1">
      <alignment horizontal="left" vertical="center" wrapText="1"/>
    </xf>
    <xf numFmtId="0" fontId="6" fillId="0" borderId="15" xfId="1" applyFont="1" applyBorder="1" applyAlignment="1">
      <alignment horizontal="left" vertical="center" wrapText="1"/>
    </xf>
    <xf numFmtId="0" fontId="6" fillId="0" borderId="38" xfId="0" applyFont="1" applyBorder="1" applyAlignment="1">
      <alignment vertical="center"/>
    </xf>
    <xf numFmtId="0" fontId="6" fillId="0" borderId="39" xfId="0" applyFont="1" applyBorder="1" applyAlignment="1">
      <alignment vertical="center"/>
    </xf>
    <xf numFmtId="0" fontId="6" fillId="0" borderId="37"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top" wrapText="1"/>
    </xf>
    <xf numFmtId="0" fontId="6" fillId="0" borderId="18" xfId="0" applyFont="1" applyBorder="1" applyAlignment="1">
      <alignment horizontal="center" vertical="top" wrapText="1"/>
    </xf>
    <xf numFmtId="0" fontId="4" fillId="0" borderId="0" xfId="0" applyFont="1" applyBorder="1" applyAlignment="1">
      <alignment horizontal="center"/>
    </xf>
    <xf numFmtId="0" fontId="6" fillId="4" borderId="1" xfId="0" applyFont="1" applyFill="1" applyBorder="1" applyAlignment="1">
      <alignment horizontal="justify" vertical="top" wrapText="1"/>
    </xf>
    <xf numFmtId="0" fontId="6" fillId="4" borderId="25" xfId="0" applyFont="1" applyFill="1" applyBorder="1" applyAlignment="1">
      <alignment horizontal="justify" vertical="top" wrapText="1"/>
    </xf>
    <xf numFmtId="0" fontId="4" fillId="4" borderId="3" xfId="0" applyFont="1" applyFill="1" applyBorder="1" applyAlignment="1">
      <alignment horizontal="justify" vertical="top" wrapText="1"/>
    </xf>
    <xf numFmtId="0" fontId="4" fillId="2" borderId="23" xfId="0" applyFont="1" applyFill="1" applyBorder="1" applyAlignment="1">
      <alignment horizontal="justify" vertical="top" wrapText="1"/>
    </xf>
    <xf numFmtId="0" fontId="4" fillId="0" borderId="3" xfId="0" applyFont="1" applyBorder="1" applyAlignment="1">
      <alignment horizontal="justify" vertical="center" wrapText="1"/>
    </xf>
    <xf numFmtId="0" fontId="6" fillId="0" borderId="8" xfId="0" applyFont="1" applyBorder="1" applyAlignment="1">
      <alignment horizontal="justify"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6" fillId="0" borderId="32" xfId="0" applyFont="1" applyBorder="1" applyAlignment="1">
      <alignment horizontal="justify" vertical="top" wrapText="1"/>
    </xf>
    <xf numFmtId="0" fontId="6" fillId="0" borderId="30" xfId="0" applyFont="1" applyBorder="1" applyAlignment="1">
      <alignment horizontal="justify" vertical="top" wrapText="1"/>
    </xf>
    <xf numFmtId="0" fontId="6" fillId="0" borderId="24" xfId="0" applyFont="1" applyBorder="1" applyAlignment="1">
      <alignment horizontal="justify" vertical="top" wrapText="1"/>
    </xf>
    <xf numFmtId="0" fontId="4" fillId="0" borderId="50" xfId="0" applyFont="1" applyFill="1" applyBorder="1" applyAlignment="1">
      <alignment horizontal="center" vertical="center" wrapText="1"/>
    </xf>
    <xf numFmtId="0" fontId="4" fillId="0" borderId="56" xfId="0" applyFont="1" applyFill="1" applyBorder="1" applyAlignment="1">
      <alignment horizontal="center" vertical="center" wrapText="1"/>
    </xf>
    <xf numFmtId="49" fontId="21" fillId="0" borderId="38" xfId="2" applyNumberFormat="1" applyFont="1" applyFill="1" applyBorder="1" applyAlignment="1">
      <alignment horizontal="center" vertical="center" wrapText="1"/>
    </xf>
    <xf numFmtId="49" fontId="21" fillId="0" borderId="52" xfId="2"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3" fillId="0" borderId="0" xfId="0" applyFont="1" applyFill="1" applyBorder="1" applyAlignment="1">
      <alignment horizontal="center"/>
    </xf>
    <xf numFmtId="0" fontId="3" fillId="0" borderId="0" xfId="0" applyFont="1" applyFill="1" applyAlignment="1">
      <alignment horizontal="left" vertical="distributed"/>
    </xf>
    <xf numFmtId="49" fontId="6" fillId="0" borderId="0" xfId="0" applyNumberFormat="1" applyFont="1" applyFill="1" applyBorder="1" applyAlignment="1">
      <alignment horizontal="left" vertical="top" indent="21"/>
    </xf>
    <xf numFmtId="0" fontId="6" fillId="0" borderId="0" xfId="0" applyFont="1" applyAlignment="1"/>
    <xf numFmtId="0" fontId="11" fillId="0" borderId="0" xfId="0" applyFont="1" applyAlignment="1"/>
    <xf numFmtId="0" fontId="11" fillId="0" borderId="0" xfId="0" applyFont="1"/>
    <xf numFmtId="0" fontId="6" fillId="0" borderId="0" xfId="0" applyFont="1" applyFill="1" applyAlignment="1">
      <alignment horizontal="fill"/>
    </xf>
    <xf numFmtId="0" fontId="6" fillId="0" borderId="0" xfId="0" applyFont="1" applyFill="1" applyAlignment="1">
      <alignment horizontal="left"/>
    </xf>
  </cellXfs>
  <cellStyles count="3">
    <cellStyle name="Обычный" xfId="0" builtinId="0"/>
    <cellStyle name="Обычный 2" xfId="1"/>
    <cellStyle name="Обычный 3" xfId="2"/>
  </cellStyles>
  <dxfs count="0"/>
  <tableStyles count="0" defaultTableStyle="TableStyleMedium9" defaultPivotStyle="PivotStyleLight16"/>
  <colors>
    <mruColors>
      <color rgb="FF2BF5EB"/>
      <color rgb="FFFFCCFF"/>
      <color rgb="FFFF99FF"/>
      <color rgb="FF35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105833</xdr:colOff>
      <xdr:row>0</xdr:row>
      <xdr:rowOff>11907</xdr:rowOff>
    </xdr:from>
    <xdr:ext cx="195468" cy="114446"/>
    <xdr:sp macro="" textlink="">
      <xdr:nvSpPr>
        <xdr:cNvPr id="3" name="TextBox 2"/>
        <xdr:cNvSpPr txBox="1"/>
      </xdr:nvSpPr>
      <xdr:spPr>
        <a:xfrm>
          <a:off x="4537874" y="11907"/>
          <a:ext cx="195468" cy="114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400">
            <a:latin typeface="Times New Roman" panose="02020603050405020304" pitchFamily="18" charset="0"/>
            <a:cs typeface="Times New Roman" panose="02020603050405020304" pitchFamily="18" charset="0"/>
          </a:endParaRPr>
        </a:p>
      </xdr:txBody>
    </xdr:sp>
    <xdr:clientData/>
  </xdr:oneCellAnchor>
  <xdr:oneCellAnchor>
    <xdr:from>
      <xdr:col>3</xdr:col>
      <xdr:colOff>2275416</xdr:colOff>
      <xdr:row>0</xdr:row>
      <xdr:rowOff>0</xdr:rowOff>
    </xdr:from>
    <xdr:ext cx="212989" cy="11906"/>
    <xdr:sp macro="" textlink="">
      <xdr:nvSpPr>
        <xdr:cNvPr id="7" name="TextBox 6"/>
        <xdr:cNvSpPr txBox="1"/>
      </xdr:nvSpPr>
      <xdr:spPr>
        <a:xfrm flipH="1" flipV="1">
          <a:off x="4113741" y="0"/>
          <a:ext cx="212989" cy="11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400">
              <a:solidFill>
                <a:schemeClr val="tx1"/>
              </a:solidFill>
              <a:effectLst/>
              <a:latin typeface="Times New Roman" panose="02020603050405020304" pitchFamily="18" charset="0"/>
              <a:ea typeface="+mn-ea"/>
              <a:cs typeface="Times New Roman" panose="02020603050405020304" pitchFamily="18" charset="0"/>
            </a:rPr>
            <a:t>Приложение № 2</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к решению Думы городского округа                  от                         №</a:t>
          </a:r>
          <a:r>
            <a:rPr lang="ru-RU" sz="1400" baseline="0">
              <a:solidFill>
                <a:schemeClr val="tx1"/>
              </a:solidFill>
              <a:effectLst/>
              <a:latin typeface="Times New Roman" panose="02020603050405020304" pitchFamily="18" charset="0"/>
              <a:ea typeface="+mn-ea"/>
              <a:cs typeface="Times New Roman" panose="02020603050405020304" pitchFamily="18" charset="0"/>
            </a:rPr>
            <a:t>              </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«Об утверждении бюджета Верхнесалдинского городского округа  на 2023 год   и плановый период               2024-2025 годов»</a:t>
          </a:r>
          <a:endParaRPr lang="ru-RU" sz="1400">
            <a:latin typeface="Times New Roman" panose="02020603050405020304" pitchFamily="18" charset="0"/>
            <a:cs typeface="Times New Roman" panose="02020603050405020304" pitchFamily="18" charset="0"/>
          </a:endParaRPr>
        </a:p>
      </xdr:txBody>
    </xdr:sp>
    <xdr:clientData/>
  </xdr:oneCellAnchor>
  <xdr:oneCellAnchor>
    <xdr:from>
      <xdr:col>4</xdr:col>
      <xdr:colOff>964407</xdr:colOff>
      <xdr:row>0</xdr:row>
      <xdr:rowOff>11906</xdr:rowOff>
    </xdr:from>
    <xdr:ext cx="104774" cy="45719"/>
    <xdr:sp macro="" textlink="">
      <xdr:nvSpPr>
        <xdr:cNvPr id="8" name="TextBox 7"/>
        <xdr:cNvSpPr txBox="1"/>
      </xdr:nvSpPr>
      <xdr:spPr>
        <a:xfrm flipH="1">
          <a:off x="5298282" y="11906"/>
          <a:ext cx="104774"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400">
              <a:solidFill>
                <a:schemeClr val="tx1"/>
              </a:solidFill>
              <a:effectLst/>
              <a:latin typeface="Times New Roman" panose="02020603050405020304" pitchFamily="18" charset="0"/>
              <a:ea typeface="+mn-ea"/>
              <a:cs typeface="Times New Roman" panose="02020603050405020304" pitchFamily="18" charset="0"/>
            </a:rPr>
            <a:t>Приложение № 2</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к решению Думы городского округа                  от                         №</a:t>
          </a:r>
          <a:r>
            <a:rPr lang="ru-RU" sz="1400" baseline="0">
              <a:solidFill>
                <a:schemeClr val="tx1"/>
              </a:solidFill>
              <a:effectLst/>
              <a:latin typeface="Times New Roman" panose="02020603050405020304" pitchFamily="18" charset="0"/>
              <a:ea typeface="+mn-ea"/>
              <a:cs typeface="Times New Roman" panose="02020603050405020304" pitchFamily="18" charset="0"/>
            </a:rPr>
            <a:t>              </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«Об утверждении бюджета Верхнесалдинского городского округа  на 2022 год   и плановый период               2023-2024 годов»</a:t>
          </a:r>
          <a:endParaRPr lang="ru-RU" sz="1400">
            <a:latin typeface="Times New Roman" panose="02020603050405020304" pitchFamily="18" charset="0"/>
            <a:cs typeface="Times New Roman" panose="02020603050405020304" pitchFamily="18" charset="0"/>
          </a:endParaRPr>
        </a:p>
      </xdr:txBody>
    </xdr:sp>
    <xdr:clientData/>
  </xdr:oneCellAnchor>
  <xdr:oneCellAnchor>
    <xdr:from>
      <xdr:col>3</xdr:col>
      <xdr:colOff>2488405</xdr:colOff>
      <xdr:row>0</xdr:row>
      <xdr:rowOff>0</xdr:rowOff>
    </xdr:from>
    <xdr:ext cx="83345" cy="11906"/>
    <xdr:sp macro="" textlink="">
      <xdr:nvSpPr>
        <xdr:cNvPr id="9" name="TextBox 8"/>
        <xdr:cNvSpPr txBox="1"/>
      </xdr:nvSpPr>
      <xdr:spPr>
        <a:xfrm flipV="1">
          <a:off x="4326730" y="0"/>
          <a:ext cx="83345" cy="11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400">
            <a:latin typeface="Times New Roman" panose="02020603050405020304" pitchFamily="18"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0</xdr:row>
      <xdr:rowOff>1</xdr:rowOff>
    </xdr:from>
    <xdr:ext cx="47625" cy="119062"/>
    <xdr:sp macro="" textlink="">
      <xdr:nvSpPr>
        <xdr:cNvPr id="3" name="TextBox 2"/>
        <xdr:cNvSpPr txBox="1"/>
      </xdr:nvSpPr>
      <xdr:spPr>
        <a:xfrm>
          <a:off x="4714875" y="1"/>
          <a:ext cx="47625" cy="119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latin typeface="Times New Roman" panose="02020603050405020304" pitchFamily="18" charset="0"/>
            <a:cs typeface="Times New Roman" panose="02020603050405020304" pitchFamily="18" charset="0"/>
          </a:endParaRPr>
        </a:p>
      </xdr:txBody>
    </xdr:sp>
    <xdr:clientData/>
  </xdr:oneCellAnchor>
  <xdr:oneCellAnchor>
    <xdr:from>
      <xdr:col>2</xdr:col>
      <xdr:colOff>619125</xdr:colOff>
      <xdr:row>0</xdr:row>
      <xdr:rowOff>0</xdr:rowOff>
    </xdr:from>
    <xdr:ext cx="45719" cy="71437"/>
    <xdr:sp macro="" textlink="">
      <xdr:nvSpPr>
        <xdr:cNvPr id="4" name="TextBox 3"/>
        <xdr:cNvSpPr txBox="1"/>
      </xdr:nvSpPr>
      <xdr:spPr>
        <a:xfrm>
          <a:off x="4714875" y="0"/>
          <a:ext cx="45719" cy="71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200">
              <a:solidFill>
                <a:schemeClr val="tx1"/>
              </a:solidFill>
              <a:effectLst/>
              <a:latin typeface="Times New Roman" panose="02020603050405020304" pitchFamily="18" charset="0"/>
              <a:ea typeface="+mn-ea"/>
              <a:cs typeface="Times New Roman" panose="02020603050405020304" pitchFamily="18" charset="0"/>
            </a:rPr>
            <a:t>Приложение № 4</a:t>
          </a:r>
        </a:p>
        <a:p>
          <a:pPr algn="just"/>
          <a:r>
            <a:rPr lang="ru-RU" sz="1200">
              <a:solidFill>
                <a:schemeClr val="tx1"/>
              </a:solidFill>
              <a:effectLst/>
              <a:latin typeface="Times New Roman" panose="02020603050405020304" pitchFamily="18" charset="0"/>
              <a:ea typeface="+mn-ea"/>
              <a:cs typeface="Times New Roman" panose="02020603050405020304" pitchFamily="18" charset="0"/>
            </a:rPr>
            <a:t>к решению Думы городского округа                  </a:t>
          </a:r>
          <a:r>
            <a:rPr kumimoji="0" lang="ru-RU"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ru-RU"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от                           №              </a:t>
          </a:r>
          <a:r>
            <a:rPr lang="ru-RU" sz="1200">
              <a:solidFill>
                <a:schemeClr val="tx1"/>
              </a:solidFill>
              <a:effectLst/>
              <a:latin typeface="Times New Roman" panose="02020603050405020304" pitchFamily="18" charset="0"/>
              <a:ea typeface="+mn-ea"/>
              <a:cs typeface="Times New Roman" panose="02020603050405020304" pitchFamily="18" charset="0"/>
            </a:rPr>
            <a:t>«Об утверждении бюджета Верхнесалдинского городского округа  на 20</a:t>
          </a:r>
          <a:r>
            <a:rPr lang="en-US" sz="1200">
              <a:solidFill>
                <a:schemeClr val="tx1"/>
              </a:solidFill>
              <a:effectLst/>
              <a:latin typeface="Times New Roman" panose="02020603050405020304" pitchFamily="18" charset="0"/>
              <a:ea typeface="+mn-ea"/>
              <a:cs typeface="Times New Roman" panose="02020603050405020304" pitchFamily="18" charset="0"/>
            </a:rPr>
            <a:t>2</a:t>
          </a:r>
          <a:r>
            <a:rPr lang="ru-RU" sz="1200">
              <a:solidFill>
                <a:schemeClr val="tx1"/>
              </a:solidFill>
              <a:effectLst/>
              <a:latin typeface="Times New Roman" panose="02020603050405020304" pitchFamily="18" charset="0"/>
              <a:ea typeface="+mn-ea"/>
              <a:cs typeface="Times New Roman" panose="02020603050405020304" pitchFamily="18" charset="0"/>
            </a:rPr>
            <a:t>3 год и плановый период               2024-2025 годов»</a:t>
          </a:r>
          <a:endParaRPr lang="ru-RU" sz="1200">
            <a:latin typeface="Times New Roman" panose="02020603050405020304" pitchFamily="18" charset="0"/>
            <a:cs typeface="Times New Roman" panose="02020603050405020304" pitchFamily="18" charset="0"/>
          </a:endParaRPr>
        </a:p>
      </xdr:txBody>
    </xdr:sp>
    <xdr:clientData/>
  </xdr:oneCellAnchor>
  <xdr:oneCellAnchor>
    <xdr:from>
      <xdr:col>1</xdr:col>
      <xdr:colOff>901066</xdr:colOff>
      <xdr:row>0</xdr:row>
      <xdr:rowOff>9524</xdr:rowOff>
    </xdr:from>
    <xdr:ext cx="45719" cy="45719"/>
    <xdr:sp macro="" textlink="">
      <xdr:nvSpPr>
        <xdr:cNvPr id="5" name="TextBox 4"/>
        <xdr:cNvSpPr txBox="1"/>
      </xdr:nvSpPr>
      <xdr:spPr>
        <a:xfrm flipH="1">
          <a:off x="3891916" y="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latin typeface="Times New Roman" panose="02020603050405020304" pitchFamily="18" charset="0"/>
            <a:cs typeface="Times New Roman" panose="02020603050405020304" pitchFamily="18" charset="0"/>
          </a:endParaRPr>
        </a:p>
      </xdr:txBody>
    </xdr:sp>
    <xdr:clientData/>
  </xdr:oneCellAnchor>
  <xdr:oneCellAnchor>
    <xdr:from>
      <xdr:col>0</xdr:col>
      <xdr:colOff>946785</xdr:colOff>
      <xdr:row>0</xdr:row>
      <xdr:rowOff>9524</xdr:rowOff>
    </xdr:from>
    <xdr:ext cx="65246" cy="45719"/>
    <xdr:sp macro="" textlink="">
      <xdr:nvSpPr>
        <xdr:cNvPr id="6" name="TextBox 5"/>
        <xdr:cNvSpPr txBox="1"/>
      </xdr:nvSpPr>
      <xdr:spPr>
        <a:xfrm>
          <a:off x="946785" y="0"/>
          <a:ext cx="65246"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412580</xdr:colOff>
      <xdr:row>0</xdr:row>
      <xdr:rowOff>1</xdr:rowOff>
    </xdr:from>
    <xdr:ext cx="45719" cy="151006"/>
    <xdr:sp macro="" textlink="">
      <xdr:nvSpPr>
        <xdr:cNvPr id="2" name="TextBox 1"/>
        <xdr:cNvSpPr txBox="1"/>
      </xdr:nvSpPr>
      <xdr:spPr>
        <a:xfrm>
          <a:off x="4605903" y="1"/>
          <a:ext cx="45719" cy="15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400" b="0" i="0" u="none" strike="noStrike">
              <a:effectLst/>
              <a:latin typeface="Times New Roman" panose="02020603050405020304" pitchFamily="18" charset="0"/>
            </a:rPr>
            <a:t> </a:t>
          </a:r>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5</xdr:col>
      <xdr:colOff>412580</xdr:colOff>
      <xdr:row>0</xdr:row>
      <xdr:rowOff>0</xdr:rowOff>
    </xdr:from>
    <xdr:ext cx="182734" cy="154781"/>
    <xdr:sp macro="" textlink="">
      <xdr:nvSpPr>
        <xdr:cNvPr id="3" name="TextBox 2"/>
        <xdr:cNvSpPr txBox="1"/>
      </xdr:nvSpPr>
      <xdr:spPr>
        <a:xfrm>
          <a:off x="5184605" y="0"/>
          <a:ext cx="182734" cy="154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4</xdr:col>
      <xdr:colOff>412580</xdr:colOff>
      <xdr:row>0</xdr:row>
      <xdr:rowOff>0</xdr:rowOff>
    </xdr:from>
    <xdr:ext cx="180088" cy="45719"/>
    <xdr:sp macro="" textlink="">
      <xdr:nvSpPr>
        <xdr:cNvPr id="4" name="TextBox 3"/>
        <xdr:cNvSpPr txBox="1"/>
      </xdr:nvSpPr>
      <xdr:spPr>
        <a:xfrm>
          <a:off x="4736930" y="0"/>
          <a:ext cx="180088"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6</xdr:col>
      <xdr:colOff>412580</xdr:colOff>
      <xdr:row>0</xdr:row>
      <xdr:rowOff>0</xdr:rowOff>
    </xdr:from>
    <xdr:ext cx="182734" cy="154781"/>
    <xdr:sp macro="" textlink="">
      <xdr:nvSpPr>
        <xdr:cNvPr id="5" name="TextBox 4"/>
        <xdr:cNvSpPr txBox="1"/>
      </xdr:nvSpPr>
      <xdr:spPr>
        <a:xfrm>
          <a:off x="5184605" y="0"/>
          <a:ext cx="182734" cy="154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oneCellAnchor>
    <xdr:from>
      <xdr:col>5</xdr:col>
      <xdr:colOff>412580</xdr:colOff>
      <xdr:row>0</xdr:row>
      <xdr:rowOff>0</xdr:rowOff>
    </xdr:from>
    <xdr:ext cx="180088" cy="45719"/>
    <xdr:sp macro="" textlink="">
      <xdr:nvSpPr>
        <xdr:cNvPr id="6" name="TextBox 5"/>
        <xdr:cNvSpPr txBox="1"/>
      </xdr:nvSpPr>
      <xdr:spPr>
        <a:xfrm>
          <a:off x="4736930" y="0"/>
          <a:ext cx="180088"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endParaRPr lang="ru-RU"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M832"/>
  <sheetViews>
    <sheetView view="pageBreakPreview" zoomScale="80" zoomScaleNormal="75" zoomScaleSheetLayoutView="80" workbookViewId="0">
      <selection activeCell="F2" sqref="F2:H6"/>
    </sheetView>
  </sheetViews>
  <sheetFormatPr defaultColWidth="8.7109375" defaultRowHeight="12.75" x14ac:dyDescent="0.2"/>
  <cols>
    <col min="1" max="1" width="6.7109375" style="43" customWidth="1"/>
    <col min="2" max="2" width="16" style="58" customWidth="1"/>
    <col min="3" max="3" width="5.42578125" style="43" customWidth="1"/>
    <col min="4" max="4" width="38.5703125" style="59" customWidth="1"/>
    <col min="5" max="5" width="15.5703125" style="43" customWidth="1"/>
    <col min="6" max="7" width="15.28515625" style="43" customWidth="1"/>
    <col min="8" max="8" width="16.5703125" style="35" customWidth="1"/>
    <col min="9" max="16384" width="8.7109375" style="35"/>
  </cols>
  <sheetData>
    <row r="1" spans="1:8" ht="18.75" x14ac:dyDescent="0.3">
      <c r="A1" s="35"/>
      <c r="B1" s="353"/>
      <c r="C1" s="35"/>
      <c r="D1" s="354"/>
      <c r="E1" s="355"/>
      <c r="F1" s="421" t="s">
        <v>845</v>
      </c>
      <c r="G1" s="421"/>
      <c r="H1" s="421"/>
    </row>
    <row r="2" spans="1:8" ht="18.75" x14ac:dyDescent="0.3">
      <c r="A2" s="35"/>
      <c r="B2" s="353"/>
      <c r="C2" s="35"/>
      <c r="D2" s="356"/>
      <c r="E2" s="357"/>
      <c r="F2" s="488" t="s">
        <v>861</v>
      </c>
      <c r="G2" s="488"/>
      <c r="H2" s="488"/>
    </row>
    <row r="3" spans="1:8" ht="18.75" x14ac:dyDescent="0.3">
      <c r="A3" s="35"/>
      <c r="B3" s="353"/>
      <c r="C3" s="35"/>
      <c r="D3" s="358"/>
      <c r="E3" s="358"/>
      <c r="F3" s="421" t="s">
        <v>856</v>
      </c>
      <c r="G3" s="421"/>
      <c r="H3" s="421"/>
    </row>
    <row r="4" spans="1:8" ht="18.75" x14ac:dyDescent="0.3">
      <c r="A4" s="35"/>
      <c r="B4" s="353"/>
      <c r="C4" s="35"/>
      <c r="D4" s="358"/>
      <c r="E4" s="358"/>
      <c r="F4" s="489" t="s">
        <v>857</v>
      </c>
      <c r="G4" s="489"/>
      <c r="H4" s="489"/>
    </row>
    <row r="5" spans="1:8" ht="17.25" customHeight="1" x14ac:dyDescent="0.3">
      <c r="A5" s="35"/>
      <c r="B5" s="353"/>
      <c r="C5" s="35"/>
      <c r="D5" s="358"/>
      <c r="E5" s="358"/>
      <c r="F5" s="421" t="s">
        <v>858</v>
      </c>
      <c r="G5" s="421"/>
      <c r="H5" s="421"/>
    </row>
    <row r="6" spans="1:8" ht="17.25" customHeight="1" x14ac:dyDescent="0.3">
      <c r="A6" s="35"/>
      <c r="B6" s="353"/>
      <c r="C6" s="35"/>
      <c r="D6" s="354"/>
      <c r="E6" s="35"/>
      <c r="F6" s="421" t="s">
        <v>859</v>
      </c>
      <c r="G6" s="421" t="s">
        <v>860</v>
      </c>
      <c r="H6" s="421"/>
    </row>
    <row r="7" spans="1:8" ht="13.5" customHeight="1" x14ac:dyDescent="0.3">
      <c r="A7" s="35"/>
      <c r="B7" s="359"/>
      <c r="C7" s="360"/>
      <c r="D7" s="356"/>
      <c r="E7" s="356"/>
      <c r="F7" s="421"/>
      <c r="G7" s="421"/>
      <c r="H7" s="421"/>
    </row>
    <row r="8" spans="1:8" ht="16.5" customHeight="1" x14ac:dyDescent="0.3">
      <c r="A8" s="35"/>
      <c r="B8" s="361"/>
      <c r="C8" s="362"/>
      <c r="D8" s="358"/>
      <c r="E8" s="358"/>
      <c r="F8" s="480"/>
      <c r="G8" s="421"/>
      <c r="H8" s="421"/>
    </row>
    <row r="9" spans="1:8" ht="18.75" customHeight="1" x14ac:dyDescent="0.2">
      <c r="A9" s="35"/>
      <c r="B9" s="361"/>
      <c r="C9" s="362"/>
      <c r="D9" s="358"/>
      <c r="E9" s="358"/>
      <c r="F9" s="358"/>
      <c r="G9" s="358"/>
    </row>
    <row r="10" spans="1:8" ht="17.25" customHeight="1" x14ac:dyDescent="0.25">
      <c r="A10" s="35"/>
      <c r="B10" s="361"/>
      <c r="C10" s="362"/>
      <c r="D10" s="363"/>
      <c r="E10" s="364"/>
      <c r="F10" s="364"/>
      <c r="G10" s="364"/>
      <c r="H10" s="37"/>
    </row>
    <row r="11" spans="1:8" ht="19.5" customHeight="1" x14ac:dyDescent="0.2">
      <c r="A11" s="496" t="s">
        <v>846</v>
      </c>
      <c r="B11" s="496"/>
      <c r="C11" s="496"/>
      <c r="D11" s="496"/>
      <c r="E11" s="496"/>
      <c r="F11" s="496"/>
      <c r="G11" s="496"/>
      <c r="H11" s="496"/>
    </row>
    <row r="12" spans="1:8" ht="20.25" customHeight="1" x14ac:dyDescent="0.2">
      <c r="A12" s="496" t="s">
        <v>847</v>
      </c>
      <c r="B12" s="496"/>
      <c r="C12" s="496"/>
      <c r="D12" s="496"/>
      <c r="E12" s="496"/>
      <c r="F12" s="496"/>
      <c r="G12" s="496"/>
      <c r="H12" s="496"/>
    </row>
    <row r="13" spans="1:8" ht="19.5" customHeight="1" x14ac:dyDescent="0.2">
      <c r="A13" s="496"/>
      <c r="B13" s="496"/>
      <c r="C13" s="496"/>
      <c r="D13" s="496"/>
      <c r="E13" s="496"/>
      <c r="F13" s="496"/>
      <c r="G13" s="496"/>
    </row>
    <row r="14" spans="1:8" ht="19.5" customHeight="1" thickBot="1" x14ac:dyDescent="0.25">
      <c r="A14" s="496"/>
      <c r="B14" s="496"/>
      <c r="C14" s="496"/>
      <c r="D14" s="496"/>
      <c r="E14" s="496"/>
      <c r="F14" s="496"/>
      <c r="G14" s="496"/>
    </row>
    <row r="15" spans="1:8" ht="15" customHeight="1" x14ac:dyDescent="0.2">
      <c r="A15" s="365" t="s">
        <v>179</v>
      </c>
      <c r="B15" s="493" t="s">
        <v>300</v>
      </c>
      <c r="C15" s="493" t="s">
        <v>92</v>
      </c>
      <c r="D15" s="491" t="s">
        <v>739</v>
      </c>
      <c r="E15" s="497" t="s">
        <v>740</v>
      </c>
      <c r="F15" s="497" t="s">
        <v>741</v>
      </c>
      <c r="G15" s="499" t="s">
        <v>835</v>
      </c>
      <c r="H15" s="500"/>
    </row>
    <row r="16" spans="1:8" ht="63.75" customHeight="1" thickBot="1" x14ac:dyDescent="0.25">
      <c r="A16" s="366" t="s">
        <v>180</v>
      </c>
      <c r="B16" s="494"/>
      <c r="C16" s="494"/>
      <c r="D16" s="492"/>
      <c r="E16" s="498"/>
      <c r="F16" s="498"/>
      <c r="G16" s="501"/>
      <c r="H16" s="502"/>
    </row>
    <row r="17" spans="1:10" ht="20.25" customHeight="1" thickBot="1" x14ac:dyDescent="0.25">
      <c r="A17" s="366" t="s">
        <v>181</v>
      </c>
      <c r="B17" s="494"/>
      <c r="C17" s="494"/>
      <c r="D17" s="492"/>
      <c r="E17" s="367" t="s">
        <v>742</v>
      </c>
      <c r="F17" s="367" t="s">
        <v>742</v>
      </c>
      <c r="G17" s="367" t="s">
        <v>743</v>
      </c>
      <c r="H17" s="367" t="s">
        <v>734</v>
      </c>
    </row>
    <row r="18" spans="1:10" ht="21" customHeight="1" thickBot="1" x14ac:dyDescent="0.25">
      <c r="A18" s="426">
        <v>1</v>
      </c>
      <c r="B18" s="81">
        <v>2</v>
      </c>
      <c r="C18" s="81">
        <v>3</v>
      </c>
      <c r="D18" s="178">
        <v>4</v>
      </c>
      <c r="E18" s="80">
        <v>5</v>
      </c>
      <c r="F18" s="81">
        <v>6</v>
      </c>
      <c r="G18" s="80">
        <v>7</v>
      </c>
      <c r="H18" s="427">
        <v>8</v>
      </c>
    </row>
    <row r="19" spans="1:10" ht="32.25" thickBot="1" x14ac:dyDescent="0.25">
      <c r="A19" s="373" t="s">
        <v>182</v>
      </c>
      <c r="B19" s="230"/>
      <c r="C19" s="181"/>
      <c r="D19" s="177" t="s">
        <v>183</v>
      </c>
      <c r="E19" s="253">
        <f>E20+E30+E37+E53+E57+E68+E72</f>
        <v>315215.30000000005</v>
      </c>
      <c r="F19" s="253">
        <f>F20+F30+F37+F53+F57+F68+F72</f>
        <v>310204.90000000002</v>
      </c>
      <c r="G19" s="253">
        <f>G20+G30+G37+G53+G57+G68+G72</f>
        <v>303810.90000000002</v>
      </c>
      <c r="H19" s="372">
        <f t="shared" ref="H19:H20" si="0">G19/F19*100</f>
        <v>97.938781753608666</v>
      </c>
    </row>
    <row r="20" spans="1:10" ht="63.75" thickBot="1" x14ac:dyDescent="0.25">
      <c r="A20" s="243" t="s">
        <v>157</v>
      </c>
      <c r="B20" s="217"/>
      <c r="C20" s="142"/>
      <c r="D20" s="140" t="s">
        <v>33</v>
      </c>
      <c r="E20" s="296">
        <f>E21</f>
        <v>5741.6</v>
      </c>
      <c r="F20" s="296">
        <f t="shared" ref="F20:G20" si="1">F21</f>
        <v>5741.6</v>
      </c>
      <c r="G20" s="296">
        <f t="shared" si="1"/>
        <v>4786.6000000000004</v>
      </c>
      <c r="H20" s="374">
        <f t="shared" si="0"/>
        <v>83.367005712693327</v>
      </c>
      <c r="J20" s="40"/>
    </row>
    <row r="21" spans="1:10" ht="31.5" x14ac:dyDescent="0.2">
      <c r="A21" s="428" t="s">
        <v>157</v>
      </c>
      <c r="B21" s="189" t="s">
        <v>40</v>
      </c>
      <c r="C21" s="190"/>
      <c r="D21" s="256" t="s">
        <v>417</v>
      </c>
      <c r="E21" s="299">
        <f>E22+E24+E26+E28</f>
        <v>5741.6</v>
      </c>
      <c r="F21" s="299">
        <f t="shared" ref="F21:G21" si="2">F22+F24+F26+F28</f>
        <v>5741.6</v>
      </c>
      <c r="G21" s="299">
        <f t="shared" si="2"/>
        <v>4786.6000000000004</v>
      </c>
      <c r="H21" s="429">
        <f>G21/F21*100</f>
        <v>83.367005712693327</v>
      </c>
      <c r="J21" s="40"/>
    </row>
    <row r="22" spans="1:10" ht="15.75" x14ac:dyDescent="0.2">
      <c r="A22" s="430" t="s">
        <v>157</v>
      </c>
      <c r="B22" s="95" t="s">
        <v>605</v>
      </c>
      <c r="C22" s="94"/>
      <c r="D22" s="92" t="s">
        <v>158</v>
      </c>
      <c r="E22" s="300">
        <f>E23</f>
        <v>5332</v>
      </c>
      <c r="F22" s="300">
        <f t="shared" ref="F22:G22" si="3">F23</f>
        <v>5332</v>
      </c>
      <c r="G22" s="300">
        <f t="shared" si="3"/>
        <v>4381.3</v>
      </c>
      <c r="H22" s="431">
        <f t="shared" ref="H22:H97" si="4">G22/F22*100</f>
        <v>82.169917479369843</v>
      </c>
    </row>
    <row r="23" spans="1:10" ht="47.25" x14ac:dyDescent="0.2">
      <c r="A23" s="432" t="s">
        <v>157</v>
      </c>
      <c r="B23" s="79" t="s">
        <v>605</v>
      </c>
      <c r="C23" s="98" t="s">
        <v>115</v>
      </c>
      <c r="D23" s="96" t="s">
        <v>116</v>
      </c>
      <c r="E23" s="280">
        <f>ГРБС!G25</f>
        <v>5332</v>
      </c>
      <c r="F23" s="280">
        <f>ГРБС!H25</f>
        <v>5332</v>
      </c>
      <c r="G23" s="280">
        <f>ГРБС!I25</f>
        <v>4381.3</v>
      </c>
      <c r="H23" s="433">
        <f t="shared" si="4"/>
        <v>82.169917479369843</v>
      </c>
    </row>
    <row r="24" spans="1:10" ht="141.75" x14ac:dyDescent="0.2">
      <c r="A24" s="430" t="s">
        <v>157</v>
      </c>
      <c r="B24" s="95" t="s">
        <v>823</v>
      </c>
      <c r="C24" s="94"/>
      <c r="D24" s="92" t="s">
        <v>822</v>
      </c>
      <c r="E24" s="280">
        <f>E25</f>
        <v>165.5</v>
      </c>
      <c r="F24" s="280">
        <f t="shared" ref="F24:G24" si="5">F25</f>
        <v>165.5</v>
      </c>
      <c r="G24" s="280">
        <f t="shared" si="5"/>
        <v>161.19999999999999</v>
      </c>
      <c r="H24" s="431">
        <f t="shared" si="4"/>
        <v>97.401812688821749</v>
      </c>
    </row>
    <row r="25" spans="1:10" ht="47.25" x14ac:dyDescent="0.2">
      <c r="A25" s="430" t="s">
        <v>157</v>
      </c>
      <c r="B25" s="95" t="s">
        <v>823</v>
      </c>
      <c r="C25" s="94" t="s">
        <v>115</v>
      </c>
      <c r="D25" s="92" t="s">
        <v>116</v>
      </c>
      <c r="E25" s="280">
        <f>ГРБС!G27</f>
        <v>165.5</v>
      </c>
      <c r="F25" s="280">
        <f>ГРБС!H27</f>
        <v>165.5</v>
      </c>
      <c r="G25" s="280">
        <f>ГРБС!I27</f>
        <v>161.19999999999999</v>
      </c>
      <c r="H25" s="431">
        <f t="shared" si="4"/>
        <v>97.401812688821749</v>
      </c>
    </row>
    <row r="26" spans="1:10" ht="126" x14ac:dyDescent="0.2">
      <c r="A26" s="434" t="s">
        <v>157</v>
      </c>
      <c r="B26" s="95" t="s">
        <v>825</v>
      </c>
      <c r="C26" s="94"/>
      <c r="D26" s="92" t="s">
        <v>824</v>
      </c>
      <c r="E26" s="280">
        <f>E27</f>
        <v>61.8</v>
      </c>
      <c r="F26" s="280">
        <f t="shared" ref="F26:G26" si="6">F27</f>
        <v>61.8</v>
      </c>
      <c r="G26" s="280">
        <f t="shared" si="6"/>
        <v>61.8</v>
      </c>
      <c r="H26" s="431">
        <f t="shared" si="4"/>
        <v>100</v>
      </c>
    </row>
    <row r="27" spans="1:10" ht="47.25" x14ac:dyDescent="0.2">
      <c r="A27" s="435" t="s">
        <v>157</v>
      </c>
      <c r="B27" s="95" t="s">
        <v>825</v>
      </c>
      <c r="C27" s="108" t="s">
        <v>115</v>
      </c>
      <c r="D27" s="92" t="s">
        <v>116</v>
      </c>
      <c r="E27" s="280">
        <f>ГРБС!G29</f>
        <v>61.8</v>
      </c>
      <c r="F27" s="280">
        <f>ГРБС!H29</f>
        <v>61.8</v>
      </c>
      <c r="G27" s="280">
        <f>ГРБС!I29</f>
        <v>61.8</v>
      </c>
      <c r="H27" s="431">
        <f t="shared" si="4"/>
        <v>100</v>
      </c>
    </row>
    <row r="28" spans="1:10" ht="79.150000000000006" customHeight="1" x14ac:dyDescent="0.2">
      <c r="A28" s="435" t="s">
        <v>157</v>
      </c>
      <c r="B28" s="95" t="s">
        <v>827</v>
      </c>
      <c r="C28" s="108"/>
      <c r="D28" s="92" t="s">
        <v>826</v>
      </c>
      <c r="E28" s="280">
        <f>E29</f>
        <v>182.3</v>
      </c>
      <c r="F28" s="280">
        <f t="shared" ref="F28:G28" si="7">F29</f>
        <v>182.3</v>
      </c>
      <c r="G28" s="280">
        <f t="shared" si="7"/>
        <v>182.3</v>
      </c>
      <c r="H28" s="431">
        <f t="shared" si="4"/>
        <v>100</v>
      </c>
    </row>
    <row r="29" spans="1:10" ht="48" thickBot="1" x14ac:dyDescent="0.25">
      <c r="A29" s="436" t="s">
        <v>157</v>
      </c>
      <c r="B29" s="99" t="s">
        <v>827</v>
      </c>
      <c r="C29" s="112" t="s">
        <v>115</v>
      </c>
      <c r="D29" s="96" t="s">
        <v>116</v>
      </c>
      <c r="E29" s="307">
        <f>ГРБС!G31</f>
        <v>182.3</v>
      </c>
      <c r="F29" s="307">
        <f>ГРБС!H31</f>
        <v>182.3</v>
      </c>
      <c r="G29" s="307">
        <f>ГРБС!I31</f>
        <v>182.3</v>
      </c>
      <c r="H29" s="431">
        <f t="shared" si="4"/>
        <v>100</v>
      </c>
    </row>
    <row r="30" spans="1:10" ht="95.25" thickBot="1" x14ac:dyDescent="0.25">
      <c r="A30" s="243" t="s">
        <v>159</v>
      </c>
      <c r="B30" s="217"/>
      <c r="C30" s="142"/>
      <c r="D30" s="140" t="s">
        <v>296</v>
      </c>
      <c r="E30" s="296">
        <f>E31</f>
        <v>10785.2</v>
      </c>
      <c r="F30" s="296">
        <f t="shared" ref="F30:G30" si="8">F31</f>
        <v>10785.2</v>
      </c>
      <c r="G30" s="296">
        <f t="shared" si="8"/>
        <v>9327.5</v>
      </c>
      <c r="H30" s="374">
        <f t="shared" si="4"/>
        <v>86.484256202944763</v>
      </c>
    </row>
    <row r="31" spans="1:10" ht="31.5" x14ac:dyDescent="0.2">
      <c r="A31" s="432" t="s">
        <v>159</v>
      </c>
      <c r="B31" s="218" t="s">
        <v>40</v>
      </c>
      <c r="C31" s="197"/>
      <c r="D31" s="123" t="s">
        <v>417</v>
      </c>
      <c r="E31" s="299">
        <f>E32+E35</f>
        <v>10785.2</v>
      </c>
      <c r="F31" s="299">
        <f t="shared" ref="F31:G31" si="9">F32+F35</f>
        <v>10785.2</v>
      </c>
      <c r="G31" s="299">
        <f t="shared" si="9"/>
        <v>9327.5</v>
      </c>
      <c r="H31" s="429">
        <f t="shared" si="4"/>
        <v>86.484256202944763</v>
      </c>
    </row>
    <row r="32" spans="1:10" ht="47.25" x14ac:dyDescent="0.2">
      <c r="A32" s="430" t="s">
        <v>159</v>
      </c>
      <c r="B32" s="219" t="s">
        <v>104</v>
      </c>
      <c r="C32" s="94"/>
      <c r="D32" s="92" t="s">
        <v>117</v>
      </c>
      <c r="E32" s="300">
        <f>E33+E34</f>
        <v>6570.6</v>
      </c>
      <c r="F32" s="300">
        <f t="shared" ref="F32:G32" si="10">F33+F34</f>
        <v>6570.6</v>
      </c>
      <c r="G32" s="300">
        <f t="shared" si="10"/>
        <v>5493.6</v>
      </c>
      <c r="H32" s="431">
        <f t="shared" si="4"/>
        <v>83.608802849054882</v>
      </c>
    </row>
    <row r="33" spans="1:8" ht="47.25" x14ac:dyDescent="0.2">
      <c r="A33" s="430" t="s">
        <v>159</v>
      </c>
      <c r="B33" s="219" t="s">
        <v>104</v>
      </c>
      <c r="C33" s="94" t="s">
        <v>115</v>
      </c>
      <c r="D33" s="92" t="s">
        <v>116</v>
      </c>
      <c r="E33" s="300">
        <f>ГРБС!G818</f>
        <v>5058.3</v>
      </c>
      <c r="F33" s="280">
        <f>ГРБС!H818</f>
        <v>5069.5</v>
      </c>
      <c r="G33" s="300">
        <f>ГРБС!I818</f>
        <v>4038.8</v>
      </c>
      <c r="H33" s="431">
        <f t="shared" si="4"/>
        <v>79.668606371437036</v>
      </c>
    </row>
    <row r="34" spans="1:8" ht="47.25" x14ac:dyDescent="0.2">
      <c r="A34" s="434" t="s">
        <v>159</v>
      </c>
      <c r="B34" s="219" t="s">
        <v>104</v>
      </c>
      <c r="C34" s="94" t="s">
        <v>118</v>
      </c>
      <c r="D34" s="92" t="s">
        <v>119</v>
      </c>
      <c r="E34" s="300">
        <f>ГРБС!G819</f>
        <v>1512.3</v>
      </c>
      <c r="F34" s="280">
        <f>ГРБС!H819</f>
        <v>1501.1</v>
      </c>
      <c r="G34" s="300">
        <f>ГРБС!I819</f>
        <v>1454.8</v>
      </c>
      <c r="H34" s="431">
        <f t="shared" si="4"/>
        <v>96.915595230164556</v>
      </c>
    </row>
    <row r="35" spans="1:8" ht="31.5" x14ac:dyDescent="0.2">
      <c r="A35" s="430" t="s">
        <v>159</v>
      </c>
      <c r="B35" s="219" t="s">
        <v>306</v>
      </c>
      <c r="C35" s="91"/>
      <c r="D35" s="123" t="s">
        <v>305</v>
      </c>
      <c r="E35" s="280">
        <f>E36</f>
        <v>4214.6000000000004</v>
      </c>
      <c r="F35" s="280">
        <f t="shared" ref="F35:G35" si="11">F36</f>
        <v>4214.6000000000004</v>
      </c>
      <c r="G35" s="309">
        <f t="shared" si="11"/>
        <v>3833.9</v>
      </c>
      <c r="H35" s="431">
        <f t="shared" si="4"/>
        <v>90.967114316898389</v>
      </c>
    </row>
    <row r="36" spans="1:8" ht="48" thickBot="1" x14ac:dyDescent="0.25">
      <c r="A36" s="434" t="s">
        <v>159</v>
      </c>
      <c r="B36" s="98" t="s">
        <v>306</v>
      </c>
      <c r="C36" s="143" t="s">
        <v>115</v>
      </c>
      <c r="D36" s="127" t="s">
        <v>116</v>
      </c>
      <c r="E36" s="281">
        <f>ГРБС!G821</f>
        <v>4214.6000000000004</v>
      </c>
      <c r="F36" s="281">
        <f>ГРБС!H821</f>
        <v>4214.6000000000004</v>
      </c>
      <c r="G36" s="368">
        <f>ГРБС!I821</f>
        <v>3833.9</v>
      </c>
      <c r="H36" s="433">
        <f t="shared" si="4"/>
        <v>90.967114316898389</v>
      </c>
    </row>
    <row r="37" spans="1:8" ht="95.25" thickBot="1" x14ac:dyDescent="0.25">
      <c r="A37" s="243" t="s">
        <v>160</v>
      </c>
      <c r="B37" s="217"/>
      <c r="C37" s="142"/>
      <c r="D37" s="100" t="s">
        <v>630</v>
      </c>
      <c r="E37" s="296">
        <f>E38+E42</f>
        <v>72891.5</v>
      </c>
      <c r="F37" s="296">
        <f t="shared" ref="F37:G37" si="12">F38+F42</f>
        <v>72891.5</v>
      </c>
      <c r="G37" s="296">
        <f t="shared" si="12"/>
        <v>72449.399999999994</v>
      </c>
      <c r="H37" s="374">
        <f t="shared" si="4"/>
        <v>99.393482093248181</v>
      </c>
    </row>
    <row r="38" spans="1:8" ht="110.25" x14ac:dyDescent="0.2">
      <c r="A38" s="428" t="s">
        <v>160</v>
      </c>
      <c r="B38" s="193" t="s">
        <v>224</v>
      </c>
      <c r="C38" s="91"/>
      <c r="D38" s="90" t="s">
        <v>525</v>
      </c>
      <c r="E38" s="287">
        <f>E39</f>
        <v>361.7</v>
      </c>
      <c r="F38" s="287">
        <f t="shared" ref="F38:G38" si="13">F39</f>
        <v>361.7</v>
      </c>
      <c r="G38" s="307">
        <f t="shared" si="13"/>
        <v>245.70000000000002</v>
      </c>
      <c r="H38" s="429">
        <f t="shared" si="4"/>
        <v>67.929223113077143</v>
      </c>
    </row>
    <row r="39" spans="1:8" ht="173.25" x14ac:dyDescent="0.2">
      <c r="A39" s="435" t="s">
        <v>160</v>
      </c>
      <c r="B39" s="119" t="s">
        <v>548</v>
      </c>
      <c r="C39" s="105"/>
      <c r="D39" s="101" t="s">
        <v>547</v>
      </c>
      <c r="E39" s="300">
        <f>E40+E41</f>
        <v>361.7</v>
      </c>
      <c r="F39" s="300">
        <f t="shared" ref="F39:G39" si="14">F40+F41</f>
        <v>361.7</v>
      </c>
      <c r="G39" s="300">
        <f t="shared" si="14"/>
        <v>245.70000000000002</v>
      </c>
      <c r="H39" s="431">
        <f t="shared" si="4"/>
        <v>67.929223113077143</v>
      </c>
    </row>
    <row r="40" spans="1:8" ht="47.25" x14ac:dyDescent="0.2">
      <c r="A40" s="435" t="s">
        <v>160</v>
      </c>
      <c r="B40" s="119" t="s">
        <v>548</v>
      </c>
      <c r="C40" s="108" t="s">
        <v>115</v>
      </c>
      <c r="D40" s="92" t="s">
        <v>116</v>
      </c>
      <c r="E40" s="309">
        <f>ГРБС!G35</f>
        <v>220</v>
      </c>
      <c r="F40" s="280">
        <f>ГРБС!H35</f>
        <v>220</v>
      </c>
      <c r="G40" s="300">
        <f>ГРБС!I35</f>
        <v>145.30000000000001</v>
      </c>
      <c r="H40" s="431">
        <f t="shared" si="4"/>
        <v>66.045454545454547</v>
      </c>
    </row>
    <row r="41" spans="1:8" ht="47.25" x14ac:dyDescent="0.2">
      <c r="A41" s="435" t="s">
        <v>160</v>
      </c>
      <c r="B41" s="119" t="s">
        <v>548</v>
      </c>
      <c r="C41" s="108" t="s">
        <v>118</v>
      </c>
      <c r="D41" s="92" t="s">
        <v>119</v>
      </c>
      <c r="E41" s="369">
        <f>ГРБС!G36</f>
        <v>141.69999999999999</v>
      </c>
      <c r="F41" s="299">
        <f>ГРБС!H36</f>
        <v>141.69999999999999</v>
      </c>
      <c r="G41" s="299">
        <f>ГРБС!I36</f>
        <v>100.4</v>
      </c>
      <c r="H41" s="431">
        <f t="shared" si="4"/>
        <v>70.853916725476367</v>
      </c>
    </row>
    <row r="42" spans="1:8" ht="31.5" x14ac:dyDescent="0.2">
      <c r="A42" s="434" t="s">
        <v>160</v>
      </c>
      <c r="B42" s="128" t="s">
        <v>328</v>
      </c>
      <c r="C42" s="94"/>
      <c r="D42" s="131" t="s">
        <v>417</v>
      </c>
      <c r="E42" s="280">
        <f>E43+E47+E49+E51</f>
        <v>72529.8</v>
      </c>
      <c r="F42" s="280">
        <f t="shared" ref="F42:G42" si="15">F43+F47+F49+F51</f>
        <v>72529.8</v>
      </c>
      <c r="G42" s="280">
        <f t="shared" si="15"/>
        <v>72203.7</v>
      </c>
      <c r="H42" s="431">
        <f t="shared" si="4"/>
        <v>99.550391701066303</v>
      </c>
    </row>
    <row r="43" spans="1:8" ht="47.25" x14ac:dyDescent="0.2">
      <c r="A43" s="430" t="s">
        <v>160</v>
      </c>
      <c r="B43" s="146" t="s">
        <v>590</v>
      </c>
      <c r="C43" s="94"/>
      <c r="D43" s="101" t="s">
        <v>117</v>
      </c>
      <c r="E43" s="280">
        <f>E44+E45+E46</f>
        <v>69513.3</v>
      </c>
      <c r="F43" s="280">
        <f t="shared" ref="F43:G43" si="16">F44+F45+F46</f>
        <v>69513.3</v>
      </c>
      <c r="G43" s="300">
        <f t="shared" si="16"/>
        <v>69187.199999999997</v>
      </c>
      <c r="H43" s="431">
        <f t="shared" si="4"/>
        <v>99.530881140731324</v>
      </c>
    </row>
    <row r="44" spans="1:8" ht="47.25" x14ac:dyDescent="0.2">
      <c r="A44" s="430" t="s">
        <v>160</v>
      </c>
      <c r="B44" s="146" t="s">
        <v>590</v>
      </c>
      <c r="C44" s="94" t="s">
        <v>115</v>
      </c>
      <c r="D44" s="92" t="s">
        <v>116</v>
      </c>
      <c r="E44" s="280">
        <f>ГРБС!G39</f>
        <v>67312.3</v>
      </c>
      <c r="F44" s="280">
        <f>ГРБС!H39</f>
        <v>67312.3</v>
      </c>
      <c r="G44" s="300">
        <f>ГРБС!I39</f>
        <v>67014.899999999994</v>
      </c>
      <c r="H44" s="431">
        <f t="shared" si="4"/>
        <v>99.558178817244382</v>
      </c>
    </row>
    <row r="45" spans="1:8" ht="47.25" x14ac:dyDescent="0.2">
      <c r="A45" s="430" t="s">
        <v>160</v>
      </c>
      <c r="B45" s="146" t="s">
        <v>590</v>
      </c>
      <c r="C45" s="94" t="s">
        <v>118</v>
      </c>
      <c r="D45" s="92" t="s">
        <v>119</v>
      </c>
      <c r="E45" s="300">
        <f>ГРБС!G40</f>
        <v>2151</v>
      </c>
      <c r="F45" s="300">
        <f>ГРБС!H40</f>
        <v>2111</v>
      </c>
      <c r="G45" s="300">
        <f>ГРБС!I40</f>
        <v>2082.3000000000002</v>
      </c>
      <c r="H45" s="431">
        <f t="shared" si="4"/>
        <v>98.64045476077689</v>
      </c>
    </row>
    <row r="46" spans="1:8" ht="31.5" x14ac:dyDescent="0.2">
      <c r="A46" s="434" t="s">
        <v>160</v>
      </c>
      <c r="B46" s="175" t="s">
        <v>590</v>
      </c>
      <c r="C46" s="98" t="s">
        <v>109</v>
      </c>
      <c r="D46" s="96" t="s">
        <v>110</v>
      </c>
      <c r="E46" s="307">
        <f>ГРБС!G41</f>
        <v>50</v>
      </c>
      <c r="F46" s="307">
        <f>ГРБС!H41</f>
        <v>90</v>
      </c>
      <c r="G46" s="307">
        <f>ГРБС!I41</f>
        <v>90</v>
      </c>
      <c r="H46" s="433">
        <f t="shared" si="4"/>
        <v>100</v>
      </c>
    </row>
    <row r="47" spans="1:8" ht="141.75" x14ac:dyDescent="0.2">
      <c r="A47" s="430" t="s">
        <v>160</v>
      </c>
      <c r="B47" s="95" t="s">
        <v>823</v>
      </c>
      <c r="C47" s="94"/>
      <c r="D47" s="92" t="s">
        <v>822</v>
      </c>
      <c r="E47" s="280">
        <f>E48</f>
        <v>2162.1999999999998</v>
      </c>
      <c r="F47" s="280">
        <f t="shared" ref="F47:G47" si="17">F48</f>
        <v>2162.1999999999998</v>
      </c>
      <c r="G47" s="280">
        <f t="shared" si="17"/>
        <v>2162.1999999999998</v>
      </c>
      <c r="H47" s="431">
        <f t="shared" si="4"/>
        <v>100</v>
      </c>
    </row>
    <row r="48" spans="1:8" ht="47.25" x14ac:dyDescent="0.2">
      <c r="A48" s="430" t="s">
        <v>160</v>
      </c>
      <c r="B48" s="95" t="s">
        <v>823</v>
      </c>
      <c r="C48" s="94" t="s">
        <v>115</v>
      </c>
      <c r="D48" s="92" t="s">
        <v>116</v>
      </c>
      <c r="E48" s="280">
        <f>ГРБС!G43</f>
        <v>2162.1999999999998</v>
      </c>
      <c r="F48" s="280">
        <f>ГРБС!H43</f>
        <v>2162.1999999999998</v>
      </c>
      <c r="G48" s="280">
        <f>ГРБС!I43</f>
        <v>2162.1999999999998</v>
      </c>
      <c r="H48" s="431">
        <f t="shared" si="4"/>
        <v>100</v>
      </c>
    </row>
    <row r="49" spans="1:13" ht="126" x14ac:dyDescent="0.2">
      <c r="A49" s="430" t="s">
        <v>160</v>
      </c>
      <c r="B49" s="95" t="s">
        <v>825</v>
      </c>
      <c r="C49" s="94"/>
      <c r="D49" s="92" t="s">
        <v>824</v>
      </c>
      <c r="E49" s="280">
        <f>E50</f>
        <v>365.1</v>
      </c>
      <c r="F49" s="280">
        <f t="shared" ref="F49:G49" si="18">F50</f>
        <v>365.1</v>
      </c>
      <c r="G49" s="280">
        <f t="shared" si="18"/>
        <v>365.1</v>
      </c>
      <c r="H49" s="431">
        <f t="shared" si="4"/>
        <v>100</v>
      </c>
    </row>
    <row r="50" spans="1:13" ht="47.25" x14ac:dyDescent="0.2">
      <c r="A50" s="430" t="s">
        <v>160</v>
      </c>
      <c r="B50" s="95" t="s">
        <v>825</v>
      </c>
      <c r="C50" s="94" t="s">
        <v>115</v>
      </c>
      <c r="D50" s="92" t="s">
        <v>116</v>
      </c>
      <c r="E50" s="280">
        <f>ГРБС!G45</f>
        <v>365.1</v>
      </c>
      <c r="F50" s="280">
        <f>ГРБС!H45</f>
        <v>365.1</v>
      </c>
      <c r="G50" s="280">
        <f>ГРБС!I45</f>
        <v>365.1</v>
      </c>
      <c r="H50" s="431">
        <f t="shared" si="4"/>
        <v>100</v>
      </c>
    </row>
    <row r="51" spans="1:13" ht="79.150000000000006" customHeight="1" x14ac:dyDescent="0.2">
      <c r="A51" s="435" t="s">
        <v>160</v>
      </c>
      <c r="B51" s="95" t="s">
        <v>827</v>
      </c>
      <c r="C51" s="108"/>
      <c r="D51" s="92" t="s">
        <v>826</v>
      </c>
      <c r="E51" s="280">
        <f>E52</f>
        <v>489.2</v>
      </c>
      <c r="F51" s="280">
        <f t="shared" ref="F51:G51" si="19">F52</f>
        <v>489.2</v>
      </c>
      <c r="G51" s="280">
        <f t="shared" si="19"/>
        <v>489.2</v>
      </c>
      <c r="H51" s="431">
        <f t="shared" si="4"/>
        <v>100</v>
      </c>
    </row>
    <row r="52" spans="1:13" ht="48" thickBot="1" x14ac:dyDescent="0.25">
      <c r="A52" s="435" t="s">
        <v>160</v>
      </c>
      <c r="B52" s="95" t="s">
        <v>827</v>
      </c>
      <c r="C52" s="112" t="s">
        <v>115</v>
      </c>
      <c r="D52" s="92" t="s">
        <v>116</v>
      </c>
      <c r="E52" s="307">
        <f>ГРБС!G47</f>
        <v>489.2</v>
      </c>
      <c r="F52" s="307">
        <f>ГРБС!H47</f>
        <v>489.2</v>
      </c>
      <c r="G52" s="307">
        <f>ГРБС!I47</f>
        <v>489.2</v>
      </c>
      <c r="H52" s="431">
        <f t="shared" si="4"/>
        <v>100</v>
      </c>
    </row>
    <row r="53" spans="1:13" ht="16.149999999999999" customHeight="1" thickBot="1" x14ac:dyDescent="0.25">
      <c r="A53" s="243" t="s">
        <v>309</v>
      </c>
      <c r="B53" s="221"/>
      <c r="C53" s="142"/>
      <c r="D53" s="140" t="s">
        <v>310</v>
      </c>
      <c r="E53" s="296">
        <f>E54</f>
        <v>17.399999999999999</v>
      </c>
      <c r="F53" s="296">
        <f t="shared" ref="F53:G54" si="20">F54</f>
        <v>17.399999999999999</v>
      </c>
      <c r="G53" s="296">
        <f t="shared" si="20"/>
        <v>17.399999999999999</v>
      </c>
      <c r="H53" s="374">
        <f t="shared" si="4"/>
        <v>100</v>
      </c>
    </row>
    <row r="54" spans="1:13" ht="63" x14ac:dyDescent="0.2">
      <c r="A54" s="432" t="s">
        <v>309</v>
      </c>
      <c r="B54" s="106" t="s">
        <v>221</v>
      </c>
      <c r="C54" s="91"/>
      <c r="D54" s="90" t="s">
        <v>524</v>
      </c>
      <c r="E54" s="299">
        <f>E55</f>
        <v>17.399999999999999</v>
      </c>
      <c r="F54" s="299">
        <f t="shared" si="20"/>
        <v>17.399999999999999</v>
      </c>
      <c r="G54" s="299">
        <f t="shared" si="20"/>
        <v>17.399999999999999</v>
      </c>
      <c r="H54" s="429">
        <f t="shared" si="4"/>
        <v>100</v>
      </c>
    </row>
    <row r="55" spans="1:13" ht="110.25" x14ac:dyDescent="0.2">
      <c r="A55" s="430" t="s">
        <v>309</v>
      </c>
      <c r="B55" s="109" t="s">
        <v>531</v>
      </c>
      <c r="C55" s="108"/>
      <c r="D55" s="92" t="s">
        <v>338</v>
      </c>
      <c r="E55" s="280">
        <f>E56</f>
        <v>17.399999999999999</v>
      </c>
      <c r="F55" s="280">
        <f t="shared" ref="F55:G55" si="21">F56</f>
        <v>17.399999999999999</v>
      </c>
      <c r="G55" s="309">
        <f t="shared" si="21"/>
        <v>17.399999999999999</v>
      </c>
      <c r="H55" s="431">
        <f t="shared" si="4"/>
        <v>100</v>
      </c>
    </row>
    <row r="56" spans="1:13" ht="48" thickBot="1" x14ac:dyDescent="0.25">
      <c r="A56" s="432" t="s">
        <v>309</v>
      </c>
      <c r="B56" s="113" t="s">
        <v>531</v>
      </c>
      <c r="C56" s="143" t="s">
        <v>118</v>
      </c>
      <c r="D56" s="127" t="s">
        <v>119</v>
      </c>
      <c r="E56" s="307">
        <f>ГРБС!G51</f>
        <v>17.399999999999999</v>
      </c>
      <c r="F56" s="281">
        <f>ГРБС!H51</f>
        <v>17.399999999999999</v>
      </c>
      <c r="G56" s="301">
        <f>ГРБС!I51</f>
        <v>17.399999999999999</v>
      </c>
      <c r="H56" s="433">
        <f t="shared" si="4"/>
        <v>100</v>
      </c>
    </row>
    <row r="57" spans="1:13" ht="79.5" thickBot="1" x14ac:dyDescent="0.25">
      <c r="A57" s="243" t="s">
        <v>297</v>
      </c>
      <c r="B57" s="217"/>
      <c r="C57" s="142"/>
      <c r="D57" s="140" t="s">
        <v>80</v>
      </c>
      <c r="E57" s="296">
        <f>E58</f>
        <v>33474.400000000001</v>
      </c>
      <c r="F57" s="296">
        <f t="shared" ref="F57:G57" si="22">F58</f>
        <v>33474.400000000001</v>
      </c>
      <c r="G57" s="296">
        <f t="shared" si="22"/>
        <v>33406.6</v>
      </c>
      <c r="H57" s="374">
        <f t="shared" si="4"/>
        <v>99.797457161293408</v>
      </c>
    </row>
    <row r="58" spans="1:13" ht="31.5" x14ac:dyDescent="0.2">
      <c r="A58" s="428" t="s">
        <v>297</v>
      </c>
      <c r="B58" s="218" t="s">
        <v>40</v>
      </c>
      <c r="C58" s="197"/>
      <c r="D58" s="123" t="s">
        <v>417</v>
      </c>
      <c r="E58" s="299">
        <f>E59+E62+E64+E66</f>
        <v>33474.400000000001</v>
      </c>
      <c r="F58" s="299">
        <f t="shared" ref="F58:G58" si="23">F59+F62+F64+F66</f>
        <v>33474.400000000001</v>
      </c>
      <c r="G58" s="299">
        <f t="shared" si="23"/>
        <v>33406.6</v>
      </c>
      <c r="H58" s="429">
        <f t="shared" si="4"/>
        <v>99.797457161293408</v>
      </c>
    </row>
    <row r="59" spans="1:13" ht="47.25" x14ac:dyDescent="0.2">
      <c r="A59" s="430" t="s">
        <v>297</v>
      </c>
      <c r="B59" s="219" t="s">
        <v>104</v>
      </c>
      <c r="C59" s="94"/>
      <c r="D59" s="92" t="s">
        <v>117</v>
      </c>
      <c r="E59" s="300">
        <f>E60+E61</f>
        <v>29385.599999999999</v>
      </c>
      <c r="F59" s="300">
        <f t="shared" ref="F59:G59" si="24">F60+F61</f>
        <v>29385.599999999999</v>
      </c>
      <c r="G59" s="300">
        <f t="shared" si="24"/>
        <v>29318.9</v>
      </c>
      <c r="H59" s="431">
        <f t="shared" si="4"/>
        <v>99.7730180768812</v>
      </c>
      <c r="I59" s="37"/>
      <c r="J59" s="37"/>
      <c r="K59" s="37"/>
      <c r="L59" s="37"/>
      <c r="M59" s="37"/>
    </row>
    <row r="60" spans="1:13" ht="47.25" x14ac:dyDescent="0.2">
      <c r="A60" s="430" t="s">
        <v>297</v>
      </c>
      <c r="B60" s="219" t="s">
        <v>104</v>
      </c>
      <c r="C60" s="94" t="s">
        <v>115</v>
      </c>
      <c r="D60" s="92" t="s">
        <v>116</v>
      </c>
      <c r="E60" s="300">
        <f>ГРБС!G846+ГРБС!G832</f>
        <v>25843.1</v>
      </c>
      <c r="F60" s="300">
        <f>ГРБС!H846+ГРБС!H832</f>
        <v>25839.599999999999</v>
      </c>
      <c r="G60" s="300">
        <f>ГРБС!I846+ГРБС!I832</f>
        <v>25774.3</v>
      </c>
      <c r="H60" s="431">
        <f t="shared" si="4"/>
        <v>99.747287109707585</v>
      </c>
      <c r="I60" s="37"/>
      <c r="J60" s="37"/>
      <c r="K60" s="37"/>
      <c r="L60" s="37"/>
      <c r="M60" s="37"/>
    </row>
    <row r="61" spans="1:13" ht="47.25" x14ac:dyDescent="0.2">
      <c r="A61" s="430" t="s">
        <v>297</v>
      </c>
      <c r="B61" s="219" t="s">
        <v>104</v>
      </c>
      <c r="C61" s="94" t="s">
        <v>118</v>
      </c>
      <c r="D61" s="92" t="s">
        <v>119</v>
      </c>
      <c r="E61" s="300">
        <f>ГРБС!G833+ГРБС!G847</f>
        <v>3542.5</v>
      </c>
      <c r="F61" s="300">
        <f>ГРБС!H833+ГРБС!H847</f>
        <v>3546</v>
      </c>
      <c r="G61" s="300">
        <f>ГРБС!I833+ГРБС!I847</f>
        <v>3544.6000000000004</v>
      </c>
      <c r="H61" s="431">
        <f t="shared" si="4"/>
        <v>99.960518894529059</v>
      </c>
      <c r="I61" s="37"/>
      <c r="J61" s="37"/>
      <c r="K61" s="37"/>
      <c r="L61" s="37"/>
      <c r="M61" s="37"/>
    </row>
    <row r="62" spans="1:13" ht="47.25" x14ac:dyDescent="0.2">
      <c r="A62" s="430" t="s">
        <v>297</v>
      </c>
      <c r="B62" s="219" t="s">
        <v>151</v>
      </c>
      <c r="C62" s="94"/>
      <c r="D62" s="92" t="s">
        <v>298</v>
      </c>
      <c r="E62" s="300">
        <f>E63</f>
        <v>3905.3</v>
      </c>
      <c r="F62" s="300">
        <f t="shared" ref="F62:G62" si="25">F63</f>
        <v>3905.3</v>
      </c>
      <c r="G62" s="300">
        <f t="shared" si="25"/>
        <v>3904.2</v>
      </c>
      <c r="H62" s="431">
        <f t="shared" si="4"/>
        <v>99.971833149822032</v>
      </c>
      <c r="I62" s="37"/>
      <c r="J62" s="37"/>
      <c r="K62" s="37"/>
      <c r="L62" s="37"/>
      <c r="M62" s="37"/>
    </row>
    <row r="63" spans="1:13" ht="47.25" x14ac:dyDescent="0.2">
      <c r="A63" s="434" t="s">
        <v>297</v>
      </c>
      <c r="B63" s="224" t="s">
        <v>151</v>
      </c>
      <c r="C63" s="98" t="s">
        <v>115</v>
      </c>
      <c r="D63" s="96" t="s">
        <v>116</v>
      </c>
      <c r="E63" s="301">
        <f>ГРБС!G835</f>
        <v>3905.3</v>
      </c>
      <c r="F63" s="301">
        <f>ГРБС!H835</f>
        <v>3905.3</v>
      </c>
      <c r="G63" s="301">
        <f>ГРБС!I835</f>
        <v>3904.2</v>
      </c>
      <c r="H63" s="433">
        <f t="shared" si="4"/>
        <v>99.971833149822032</v>
      </c>
      <c r="I63" s="37"/>
      <c r="J63" s="37"/>
      <c r="K63" s="37"/>
      <c r="L63" s="35" t="s">
        <v>299</v>
      </c>
    </row>
    <row r="64" spans="1:13" ht="126" x14ac:dyDescent="0.2">
      <c r="A64" s="430" t="s">
        <v>297</v>
      </c>
      <c r="B64" s="94" t="s">
        <v>825</v>
      </c>
      <c r="C64" s="219"/>
      <c r="D64" s="92" t="s">
        <v>824</v>
      </c>
      <c r="E64" s="280">
        <f>E65</f>
        <v>13</v>
      </c>
      <c r="F64" s="280">
        <f t="shared" ref="F64:G64" si="26">F65</f>
        <v>13</v>
      </c>
      <c r="G64" s="280">
        <f t="shared" si="26"/>
        <v>13</v>
      </c>
      <c r="H64" s="431">
        <f t="shared" si="4"/>
        <v>100</v>
      </c>
      <c r="I64" s="37"/>
      <c r="J64" s="37"/>
      <c r="K64" s="37"/>
    </row>
    <row r="65" spans="1:11" ht="47.25" x14ac:dyDescent="0.2">
      <c r="A65" s="430" t="s">
        <v>297</v>
      </c>
      <c r="B65" s="94" t="s">
        <v>825</v>
      </c>
      <c r="C65" s="94" t="s">
        <v>115</v>
      </c>
      <c r="D65" s="92" t="s">
        <v>116</v>
      </c>
      <c r="E65" s="280">
        <f>ГРБС!G849</f>
        <v>13</v>
      </c>
      <c r="F65" s="280">
        <f>ГРБС!H849</f>
        <v>13</v>
      </c>
      <c r="G65" s="280">
        <f>ГРБС!I849</f>
        <v>13</v>
      </c>
      <c r="H65" s="431">
        <f t="shared" si="4"/>
        <v>100</v>
      </c>
      <c r="I65" s="37"/>
      <c r="J65" s="37"/>
      <c r="K65" s="37"/>
    </row>
    <row r="66" spans="1:11" ht="81" customHeight="1" x14ac:dyDescent="0.2">
      <c r="A66" s="430" t="s">
        <v>297</v>
      </c>
      <c r="B66" s="95" t="s">
        <v>827</v>
      </c>
      <c r="C66" s="108"/>
      <c r="D66" s="92" t="s">
        <v>826</v>
      </c>
      <c r="E66" s="280">
        <f>E67</f>
        <v>170.5</v>
      </c>
      <c r="F66" s="280">
        <f t="shared" ref="F66:G66" si="27">F67</f>
        <v>170.5</v>
      </c>
      <c r="G66" s="280">
        <f t="shared" si="27"/>
        <v>170.5</v>
      </c>
      <c r="H66" s="431">
        <f t="shared" si="4"/>
        <v>100</v>
      </c>
      <c r="I66" s="37"/>
      <c r="J66" s="37"/>
      <c r="K66" s="37"/>
    </row>
    <row r="67" spans="1:11" ht="48" thickBot="1" x14ac:dyDescent="0.25">
      <c r="A67" s="430" t="s">
        <v>297</v>
      </c>
      <c r="B67" s="95" t="s">
        <v>827</v>
      </c>
      <c r="C67" s="112" t="s">
        <v>115</v>
      </c>
      <c r="D67" s="92" t="s">
        <v>116</v>
      </c>
      <c r="E67" s="307">
        <f>ГРБС!G851</f>
        <v>170.5</v>
      </c>
      <c r="F67" s="307">
        <f>ГРБС!H851</f>
        <v>170.5</v>
      </c>
      <c r="G67" s="307">
        <f>ГРБС!I851</f>
        <v>170.5</v>
      </c>
      <c r="H67" s="431">
        <f t="shared" si="4"/>
        <v>100</v>
      </c>
      <c r="I67" s="37"/>
      <c r="J67" s="37"/>
      <c r="K67" s="37"/>
    </row>
    <row r="68" spans="1:11" ht="16.5" thickBot="1" x14ac:dyDescent="0.25">
      <c r="A68" s="243" t="s">
        <v>34</v>
      </c>
      <c r="B68" s="217"/>
      <c r="C68" s="142"/>
      <c r="D68" s="140" t="s">
        <v>161</v>
      </c>
      <c r="E68" s="296">
        <f>E69</f>
        <v>2000</v>
      </c>
      <c r="F68" s="296">
        <f t="shared" ref="F68:G68" si="28">F69</f>
        <v>991.2</v>
      </c>
      <c r="G68" s="296">
        <f t="shared" si="28"/>
        <v>0</v>
      </c>
      <c r="H68" s="374">
        <f t="shared" si="4"/>
        <v>0</v>
      </c>
    </row>
    <row r="69" spans="1:11" ht="31.5" x14ac:dyDescent="0.2">
      <c r="A69" s="428" t="s">
        <v>34</v>
      </c>
      <c r="B69" s="160" t="s">
        <v>328</v>
      </c>
      <c r="C69" s="197"/>
      <c r="D69" s="123" t="s">
        <v>417</v>
      </c>
      <c r="E69" s="299">
        <f>E70</f>
        <v>2000</v>
      </c>
      <c r="F69" s="299">
        <f t="shared" ref="F69:G69" si="29">F70</f>
        <v>991.2</v>
      </c>
      <c r="G69" s="299">
        <f t="shared" si="29"/>
        <v>0</v>
      </c>
      <c r="H69" s="429">
        <f t="shared" si="4"/>
        <v>0</v>
      </c>
    </row>
    <row r="70" spans="1:11" ht="31.5" x14ac:dyDescent="0.2">
      <c r="A70" s="430" t="s">
        <v>34</v>
      </c>
      <c r="B70" s="128" t="s">
        <v>62</v>
      </c>
      <c r="C70" s="219"/>
      <c r="D70" s="92" t="s">
        <v>293</v>
      </c>
      <c r="E70" s="300">
        <f>E71</f>
        <v>2000</v>
      </c>
      <c r="F70" s="300">
        <f t="shared" ref="F70:G70" si="30">F71</f>
        <v>991.2</v>
      </c>
      <c r="G70" s="300">
        <f t="shared" si="30"/>
        <v>0</v>
      </c>
      <c r="H70" s="431">
        <f t="shared" si="4"/>
        <v>0</v>
      </c>
    </row>
    <row r="71" spans="1:11" ht="16.5" thickBot="1" x14ac:dyDescent="0.25">
      <c r="A71" s="434" t="s">
        <v>34</v>
      </c>
      <c r="B71" s="160" t="s">
        <v>62</v>
      </c>
      <c r="C71" s="98" t="s">
        <v>201</v>
      </c>
      <c r="D71" s="96" t="s">
        <v>120</v>
      </c>
      <c r="E71" s="301">
        <f>ГРБС!G55</f>
        <v>2000</v>
      </c>
      <c r="F71" s="281">
        <f>ГРБС!H55</f>
        <v>991.2</v>
      </c>
      <c r="G71" s="301">
        <f>ГРБС!I55</f>
        <v>0</v>
      </c>
      <c r="H71" s="433">
        <f t="shared" si="4"/>
        <v>0</v>
      </c>
    </row>
    <row r="72" spans="1:11" ht="32.25" thickBot="1" x14ac:dyDescent="0.25">
      <c r="A72" s="243" t="s">
        <v>95</v>
      </c>
      <c r="B72" s="217"/>
      <c r="C72" s="142"/>
      <c r="D72" s="140" t="s">
        <v>162</v>
      </c>
      <c r="E72" s="296">
        <f>E73+E77+E90+E99+E102+E107+E96</f>
        <v>190305.2</v>
      </c>
      <c r="F72" s="296">
        <f t="shared" ref="F72:G72" si="31">F73+F77+F90+F99+F102+F107+F96</f>
        <v>186303.6</v>
      </c>
      <c r="G72" s="296">
        <f t="shared" si="31"/>
        <v>183823.4</v>
      </c>
      <c r="H72" s="374">
        <f t="shared" si="4"/>
        <v>98.668732112530293</v>
      </c>
    </row>
    <row r="73" spans="1:11" ht="141.75" x14ac:dyDescent="0.2">
      <c r="A73" s="428" t="s">
        <v>95</v>
      </c>
      <c r="B73" s="91" t="s">
        <v>121</v>
      </c>
      <c r="C73" s="91"/>
      <c r="D73" s="123" t="s">
        <v>361</v>
      </c>
      <c r="E73" s="279">
        <f>E74</f>
        <v>77.7</v>
      </c>
      <c r="F73" s="279">
        <f t="shared" ref="F73:G73" si="32">F74</f>
        <v>77.7</v>
      </c>
      <c r="G73" s="299">
        <f t="shared" si="32"/>
        <v>73.5</v>
      </c>
      <c r="H73" s="429">
        <f t="shared" si="4"/>
        <v>94.594594594594597</v>
      </c>
    </row>
    <row r="74" spans="1:11" ht="94.5" x14ac:dyDescent="0.2">
      <c r="A74" s="430" t="s">
        <v>95</v>
      </c>
      <c r="B74" s="94" t="s">
        <v>581</v>
      </c>
      <c r="C74" s="94"/>
      <c r="D74" s="92" t="s">
        <v>586</v>
      </c>
      <c r="E74" s="280">
        <f>E75</f>
        <v>77.7</v>
      </c>
      <c r="F74" s="280">
        <f t="shared" ref="F74:G74" si="33">F75</f>
        <v>77.7</v>
      </c>
      <c r="G74" s="300">
        <f t="shared" si="33"/>
        <v>73.5</v>
      </c>
      <c r="H74" s="431">
        <f t="shared" si="4"/>
        <v>94.594594594594597</v>
      </c>
    </row>
    <row r="75" spans="1:11" ht="110.25" x14ac:dyDescent="0.2">
      <c r="A75" s="430" t="s">
        <v>95</v>
      </c>
      <c r="B75" s="108" t="s">
        <v>677</v>
      </c>
      <c r="C75" s="94"/>
      <c r="D75" s="92" t="s">
        <v>649</v>
      </c>
      <c r="E75" s="280">
        <f>E76</f>
        <v>77.7</v>
      </c>
      <c r="F75" s="280">
        <f t="shared" ref="F75:G75" si="34">F76</f>
        <v>77.7</v>
      </c>
      <c r="G75" s="300">
        <f t="shared" si="34"/>
        <v>73.5</v>
      </c>
      <c r="H75" s="431">
        <f t="shared" si="4"/>
        <v>94.594594594594597</v>
      </c>
    </row>
    <row r="76" spans="1:11" ht="47.25" x14ac:dyDescent="0.2">
      <c r="A76" s="430" t="s">
        <v>95</v>
      </c>
      <c r="B76" s="108" t="s">
        <v>677</v>
      </c>
      <c r="C76" s="94" t="s">
        <v>118</v>
      </c>
      <c r="D76" s="92" t="s">
        <v>119</v>
      </c>
      <c r="E76" s="280">
        <f>ГРБС!G60</f>
        <v>77.7</v>
      </c>
      <c r="F76" s="280">
        <f>ГРБС!H60</f>
        <v>77.7</v>
      </c>
      <c r="G76" s="300">
        <f>ГРБС!I60</f>
        <v>73.5</v>
      </c>
      <c r="H76" s="431">
        <f t="shared" si="4"/>
        <v>94.594594594594597</v>
      </c>
    </row>
    <row r="77" spans="1:11" ht="78.75" x14ac:dyDescent="0.2">
      <c r="A77" s="430" t="s">
        <v>95</v>
      </c>
      <c r="B77" s="94" t="s">
        <v>220</v>
      </c>
      <c r="C77" s="135"/>
      <c r="D77" s="92" t="s">
        <v>427</v>
      </c>
      <c r="E77" s="299">
        <f>E78+E80+E82+E84+E86+E88</f>
        <v>10724.400000000001</v>
      </c>
      <c r="F77" s="299">
        <f t="shared" ref="F77:G77" si="35">F78+F80+F82+F84+F86+F88</f>
        <v>10724.400000000001</v>
      </c>
      <c r="G77" s="299">
        <f t="shared" si="35"/>
        <v>10254.6</v>
      </c>
      <c r="H77" s="431">
        <f t="shared" si="4"/>
        <v>95.619335347432013</v>
      </c>
    </row>
    <row r="78" spans="1:11" ht="110.25" x14ac:dyDescent="0.2">
      <c r="A78" s="430" t="s">
        <v>95</v>
      </c>
      <c r="B78" s="226" t="s">
        <v>391</v>
      </c>
      <c r="C78" s="135"/>
      <c r="D78" s="92" t="s">
        <v>325</v>
      </c>
      <c r="E78" s="300">
        <f>E79</f>
        <v>500</v>
      </c>
      <c r="F78" s="300">
        <f t="shared" ref="F78:G78" si="36">F79</f>
        <v>500</v>
      </c>
      <c r="G78" s="300">
        <f t="shared" si="36"/>
        <v>408</v>
      </c>
      <c r="H78" s="431">
        <f t="shared" si="4"/>
        <v>81.599999999999994</v>
      </c>
    </row>
    <row r="79" spans="1:11" ht="47.25" x14ac:dyDescent="0.2">
      <c r="A79" s="430" t="s">
        <v>95</v>
      </c>
      <c r="B79" s="226" t="s">
        <v>391</v>
      </c>
      <c r="C79" s="94" t="s">
        <v>118</v>
      </c>
      <c r="D79" s="92" t="s">
        <v>119</v>
      </c>
      <c r="E79" s="300">
        <f>ГРБС!G63</f>
        <v>500</v>
      </c>
      <c r="F79" s="280">
        <f>ГРБС!H63</f>
        <v>500</v>
      </c>
      <c r="G79" s="300">
        <f>ГРБС!I63</f>
        <v>408</v>
      </c>
      <c r="H79" s="431">
        <f t="shared" si="4"/>
        <v>81.599999999999994</v>
      </c>
    </row>
    <row r="80" spans="1:11" ht="157.5" x14ac:dyDescent="0.2">
      <c r="A80" s="430" t="s">
        <v>95</v>
      </c>
      <c r="B80" s="226" t="s">
        <v>390</v>
      </c>
      <c r="C80" s="227"/>
      <c r="D80" s="92" t="s">
        <v>573</v>
      </c>
      <c r="E80" s="300">
        <f>E81</f>
        <v>306.3</v>
      </c>
      <c r="F80" s="300">
        <f t="shared" ref="F80:G80" si="37">F81</f>
        <v>306.3</v>
      </c>
      <c r="G80" s="300">
        <f t="shared" si="37"/>
        <v>157.6</v>
      </c>
      <c r="H80" s="431">
        <f t="shared" si="4"/>
        <v>51.452824028730006</v>
      </c>
    </row>
    <row r="81" spans="1:8" ht="47.25" x14ac:dyDescent="0.2">
      <c r="A81" s="430" t="s">
        <v>95</v>
      </c>
      <c r="B81" s="226" t="s">
        <v>390</v>
      </c>
      <c r="C81" s="94" t="s">
        <v>118</v>
      </c>
      <c r="D81" s="92" t="s">
        <v>119</v>
      </c>
      <c r="E81" s="300">
        <f>ГРБС!G65</f>
        <v>306.3</v>
      </c>
      <c r="F81" s="280">
        <f>ГРБС!H65</f>
        <v>306.3</v>
      </c>
      <c r="G81" s="300">
        <f>ГРБС!I65</f>
        <v>157.6</v>
      </c>
      <c r="H81" s="431">
        <f t="shared" si="4"/>
        <v>51.452824028730006</v>
      </c>
    </row>
    <row r="82" spans="1:8" ht="110.25" x14ac:dyDescent="0.2">
      <c r="A82" s="430" t="s">
        <v>95</v>
      </c>
      <c r="B82" s="193" t="s">
        <v>389</v>
      </c>
      <c r="C82" s="94"/>
      <c r="D82" s="101" t="s">
        <v>219</v>
      </c>
      <c r="E82" s="300">
        <f>E83</f>
        <v>136</v>
      </c>
      <c r="F82" s="300">
        <f t="shared" ref="F82:G82" si="38">F83</f>
        <v>136</v>
      </c>
      <c r="G82" s="300">
        <f t="shared" si="38"/>
        <v>63.8</v>
      </c>
      <c r="H82" s="431">
        <f t="shared" si="4"/>
        <v>46.911764705882355</v>
      </c>
    </row>
    <row r="83" spans="1:8" ht="47.25" x14ac:dyDescent="0.2">
      <c r="A83" s="430" t="s">
        <v>95</v>
      </c>
      <c r="B83" s="193" t="s">
        <v>389</v>
      </c>
      <c r="C83" s="94" t="s">
        <v>118</v>
      </c>
      <c r="D83" s="92" t="s">
        <v>119</v>
      </c>
      <c r="E83" s="300">
        <f>ГРБС!G67</f>
        <v>136</v>
      </c>
      <c r="F83" s="300">
        <f>ГРБС!H67</f>
        <v>136</v>
      </c>
      <c r="G83" s="300">
        <f>ГРБС!I67</f>
        <v>63.8</v>
      </c>
      <c r="H83" s="431">
        <f t="shared" si="4"/>
        <v>46.911764705882355</v>
      </c>
    </row>
    <row r="84" spans="1:8" ht="94.5" x14ac:dyDescent="0.2">
      <c r="A84" s="430" t="s">
        <v>95</v>
      </c>
      <c r="B84" s="226" t="s">
        <v>388</v>
      </c>
      <c r="C84" s="94"/>
      <c r="D84" s="101" t="s">
        <v>377</v>
      </c>
      <c r="E84" s="300">
        <f>E85</f>
        <v>50</v>
      </c>
      <c r="F84" s="300">
        <f t="shared" ref="F84:G84" si="39">F85</f>
        <v>50</v>
      </c>
      <c r="G84" s="300">
        <f t="shared" si="39"/>
        <v>0</v>
      </c>
      <c r="H84" s="431">
        <f t="shared" si="4"/>
        <v>0</v>
      </c>
    </row>
    <row r="85" spans="1:8" ht="31.5" x14ac:dyDescent="0.2">
      <c r="A85" s="430" t="s">
        <v>95</v>
      </c>
      <c r="B85" s="226" t="s">
        <v>388</v>
      </c>
      <c r="C85" s="94" t="s">
        <v>109</v>
      </c>
      <c r="D85" s="92" t="s">
        <v>110</v>
      </c>
      <c r="E85" s="300">
        <f>ГРБС!G69</f>
        <v>50</v>
      </c>
      <c r="F85" s="280">
        <f>ГРБС!H69</f>
        <v>50</v>
      </c>
      <c r="G85" s="300">
        <f>ГРБС!I69</f>
        <v>0</v>
      </c>
      <c r="H85" s="431">
        <f t="shared" si="4"/>
        <v>0</v>
      </c>
    </row>
    <row r="86" spans="1:8" ht="78.75" x14ac:dyDescent="0.2">
      <c r="A86" s="435" t="s">
        <v>95</v>
      </c>
      <c r="B86" s="95" t="s">
        <v>609</v>
      </c>
      <c r="C86" s="94"/>
      <c r="D86" s="92" t="s">
        <v>608</v>
      </c>
      <c r="E86" s="300">
        <f>E87</f>
        <v>1088.5</v>
      </c>
      <c r="F86" s="300">
        <f t="shared" ref="F86:G86" si="40">F87</f>
        <v>1088.5</v>
      </c>
      <c r="G86" s="300">
        <f t="shared" si="40"/>
        <v>982.1</v>
      </c>
      <c r="H86" s="431">
        <f t="shared" si="4"/>
        <v>90.225080385852095</v>
      </c>
    </row>
    <row r="87" spans="1:8" ht="47.25" x14ac:dyDescent="0.2">
      <c r="A87" s="435" t="s">
        <v>95</v>
      </c>
      <c r="B87" s="95" t="s">
        <v>609</v>
      </c>
      <c r="C87" s="94" t="s">
        <v>118</v>
      </c>
      <c r="D87" s="92" t="s">
        <v>119</v>
      </c>
      <c r="E87" s="300">
        <f>ГРБС!G71</f>
        <v>1088.5</v>
      </c>
      <c r="F87" s="300">
        <f>ГРБС!H71</f>
        <v>1088.5</v>
      </c>
      <c r="G87" s="300">
        <f>ГРБС!I71</f>
        <v>982.1</v>
      </c>
      <c r="H87" s="431">
        <f t="shared" si="4"/>
        <v>90.225080385852095</v>
      </c>
    </row>
    <row r="88" spans="1:8" ht="94.9" customHeight="1" x14ac:dyDescent="0.2">
      <c r="A88" s="435" t="s">
        <v>95</v>
      </c>
      <c r="B88" s="95" t="s">
        <v>696</v>
      </c>
      <c r="C88" s="94"/>
      <c r="D88" s="92" t="s">
        <v>698</v>
      </c>
      <c r="E88" s="300">
        <f>E89</f>
        <v>8643.6</v>
      </c>
      <c r="F88" s="300">
        <f t="shared" ref="F88:G88" si="41">F89</f>
        <v>8643.6</v>
      </c>
      <c r="G88" s="300">
        <f t="shared" si="41"/>
        <v>8643.1</v>
      </c>
      <c r="H88" s="431">
        <f t="shared" si="4"/>
        <v>99.994215373224122</v>
      </c>
    </row>
    <row r="89" spans="1:8" ht="78.599999999999994" customHeight="1" x14ac:dyDescent="0.2">
      <c r="A89" s="435" t="s">
        <v>95</v>
      </c>
      <c r="B89" s="95" t="s">
        <v>696</v>
      </c>
      <c r="C89" s="94" t="s">
        <v>255</v>
      </c>
      <c r="D89" s="92" t="s">
        <v>697</v>
      </c>
      <c r="E89" s="300">
        <f>ГРБС!G73</f>
        <v>8643.6</v>
      </c>
      <c r="F89" s="300">
        <f>ГРБС!H73</f>
        <v>8643.6</v>
      </c>
      <c r="G89" s="300">
        <f>ГРБС!I73</f>
        <v>8643.1</v>
      </c>
      <c r="H89" s="431">
        <f t="shared" si="4"/>
        <v>99.994215373224122</v>
      </c>
    </row>
    <row r="90" spans="1:8" ht="63" x14ac:dyDescent="0.2">
      <c r="A90" s="430" t="s">
        <v>95</v>
      </c>
      <c r="B90" s="95" t="s">
        <v>221</v>
      </c>
      <c r="C90" s="94"/>
      <c r="D90" s="101" t="s">
        <v>524</v>
      </c>
      <c r="E90" s="300">
        <f>E91+E93</f>
        <v>121.10000000000001</v>
      </c>
      <c r="F90" s="300">
        <f t="shared" ref="F90:G90" si="42">F91+F93</f>
        <v>121.10000000000001</v>
      </c>
      <c r="G90" s="300">
        <f t="shared" si="42"/>
        <v>121.10000000000001</v>
      </c>
      <c r="H90" s="431">
        <f t="shared" si="4"/>
        <v>100</v>
      </c>
    </row>
    <row r="91" spans="1:8" ht="126" x14ac:dyDescent="0.2">
      <c r="A91" s="430" t="s">
        <v>95</v>
      </c>
      <c r="B91" s="226" t="s">
        <v>534</v>
      </c>
      <c r="C91" s="135"/>
      <c r="D91" s="117" t="s">
        <v>268</v>
      </c>
      <c r="E91" s="300">
        <f>E92</f>
        <v>0.2</v>
      </c>
      <c r="F91" s="300">
        <f t="shared" ref="F91:G91" si="43">F92</f>
        <v>0.2</v>
      </c>
      <c r="G91" s="300">
        <f t="shared" si="43"/>
        <v>0.2</v>
      </c>
      <c r="H91" s="431">
        <f t="shared" si="4"/>
        <v>100</v>
      </c>
    </row>
    <row r="92" spans="1:8" ht="47.25" x14ac:dyDescent="0.2">
      <c r="A92" s="430" t="s">
        <v>95</v>
      </c>
      <c r="B92" s="226" t="s">
        <v>534</v>
      </c>
      <c r="C92" s="94" t="s">
        <v>118</v>
      </c>
      <c r="D92" s="92" t="s">
        <v>119</v>
      </c>
      <c r="E92" s="300">
        <f>ГРБС!G76</f>
        <v>0.2</v>
      </c>
      <c r="F92" s="280">
        <f>ГРБС!H76</f>
        <v>0.2</v>
      </c>
      <c r="G92" s="300">
        <f>ГРБС!I76</f>
        <v>0.2</v>
      </c>
      <c r="H92" s="431">
        <f t="shared" si="4"/>
        <v>100</v>
      </c>
    </row>
    <row r="93" spans="1:8" ht="63" x14ac:dyDescent="0.2">
      <c r="A93" s="430" t="s">
        <v>95</v>
      </c>
      <c r="B93" s="226" t="s">
        <v>533</v>
      </c>
      <c r="C93" s="135"/>
      <c r="D93" s="125" t="s">
        <v>267</v>
      </c>
      <c r="E93" s="300">
        <f>E94+E95</f>
        <v>120.9</v>
      </c>
      <c r="F93" s="300">
        <f t="shared" ref="F93:G93" si="44">F94+F95</f>
        <v>120.9</v>
      </c>
      <c r="G93" s="300">
        <f t="shared" si="44"/>
        <v>120.9</v>
      </c>
      <c r="H93" s="431">
        <f t="shared" si="4"/>
        <v>100</v>
      </c>
    </row>
    <row r="94" spans="1:8" ht="47.25" x14ac:dyDescent="0.2">
      <c r="A94" s="430" t="s">
        <v>95</v>
      </c>
      <c r="B94" s="226" t="s">
        <v>533</v>
      </c>
      <c r="C94" s="94" t="s">
        <v>115</v>
      </c>
      <c r="D94" s="92" t="s">
        <v>116</v>
      </c>
      <c r="E94" s="300">
        <f>ГРБС!G78</f>
        <v>86.5</v>
      </c>
      <c r="F94" s="280">
        <f>ГРБС!H78</f>
        <v>86.5</v>
      </c>
      <c r="G94" s="300">
        <f>ГРБС!I78</f>
        <v>86.5</v>
      </c>
      <c r="H94" s="431">
        <f t="shared" si="4"/>
        <v>100</v>
      </c>
    </row>
    <row r="95" spans="1:8" ht="47.25" x14ac:dyDescent="0.2">
      <c r="A95" s="430" t="s">
        <v>95</v>
      </c>
      <c r="B95" s="226" t="s">
        <v>292</v>
      </c>
      <c r="C95" s="94" t="s">
        <v>118</v>
      </c>
      <c r="D95" s="92" t="s">
        <v>119</v>
      </c>
      <c r="E95" s="300">
        <f>ГРБС!G79</f>
        <v>34.4</v>
      </c>
      <c r="F95" s="280">
        <f>ГРБС!H79</f>
        <v>34.4</v>
      </c>
      <c r="G95" s="300">
        <f>ГРБС!I79</f>
        <v>34.4</v>
      </c>
      <c r="H95" s="431">
        <f t="shared" si="4"/>
        <v>100</v>
      </c>
    </row>
    <row r="96" spans="1:8" ht="110.25" x14ac:dyDescent="0.2">
      <c r="A96" s="430" t="s">
        <v>95</v>
      </c>
      <c r="B96" s="95" t="s">
        <v>224</v>
      </c>
      <c r="C96" s="94"/>
      <c r="D96" s="101" t="s">
        <v>525</v>
      </c>
      <c r="E96" s="300">
        <f>E97</f>
        <v>370.7</v>
      </c>
      <c r="F96" s="300">
        <f t="shared" ref="F96:G96" si="45">F97</f>
        <v>370.7</v>
      </c>
      <c r="G96" s="300">
        <f t="shared" si="45"/>
        <v>0</v>
      </c>
      <c r="H96" s="431">
        <f t="shared" si="4"/>
        <v>0</v>
      </c>
    </row>
    <row r="97" spans="1:8" ht="47.25" x14ac:dyDescent="0.2">
      <c r="A97" s="430" t="s">
        <v>95</v>
      </c>
      <c r="B97" s="95" t="s">
        <v>606</v>
      </c>
      <c r="C97" s="94"/>
      <c r="D97" s="101" t="s">
        <v>148</v>
      </c>
      <c r="E97" s="300">
        <f>E98</f>
        <v>370.7</v>
      </c>
      <c r="F97" s="300">
        <f t="shared" ref="F97:G97" si="46">F98</f>
        <v>370.7</v>
      </c>
      <c r="G97" s="300">
        <f t="shared" si="46"/>
        <v>0</v>
      </c>
      <c r="H97" s="431">
        <f t="shared" si="4"/>
        <v>0</v>
      </c>
    </row>
    <row r="98" spans="1:8" ht="47.25" x14ac:dyDescent="0.2">
      <c r="A98" s="430" t="s">
        <v>95</v>
      </c>
      <c r="B98" s="95" t="s">
        <v>606</v>
      </c>
      <c r="C98" s="94" t="s">
        <v>115</v>
      </c>
      <c r="D98" s="92" t="s">
        <v>116</v>
      </c>
      <c r="E98" s="300">
        <f>ГРБС!G82</f>
        <v>370.7</v>
      </c>
      <c r="F98" s="300">
        <f>ГРБС!H82</f>
        <v>370.7</v>
      </c>
      <c r="G98" s="300">
        <f>ГРБС!I82</f>
        <v>0</v>
      </c>
      <c r="H98" s="431">
        <f t="shared" ref="H98:H170" si="47">G98/F98*100</f>
        <v>0</v>
      </c>
    </row>
    <row r="99" spans="1:8" ht="78.75" x14ac:dyDescent="0.2">
      <c r="A99" s="430" t="s">
        <v>95</v>
      </c>
      <c r="B99" s="220" t="s">
        <v>225</v>
      </c>
      <c r="C99" s="228"/>
      <c r="D99" s="103" t="s">
        <v>470</v>
      </c>
      <c r="E99" s="300">
        <f>E100</f>
        <v>2832.9</v>
      </c>
      <c r="F99" s="300">
        <f t="shared" ref="F99:G99" si="48">F100</f>
        <v>2832.9</v>
      </c>
      <c r="G99" s="300">
        <f t="shared" si="48"/>
        <v>2832.9</v>
      </c>
      <c r="H99" s="431">
        <f t="shared" si="47"/>
        <v>100</v>
      </c>
    </row>
    <row r="100" spans="1:8" ht="94.5" x14ac:dyDescent="0.2">
      <c r="A100" s="430" t="s">
        <v>95</v>
      </c>
      <c r="B100" s="109" t="s">
        <v>607</v>
      </c>
      <c r="C100" s="228"/>
      <c r="D100" s="92" t="s">
        <v>477</v>
      </c>
      <c r="E100" s="300">
        <f>E101</f>
        <v>2832.9</v>
      </c>
      <c r="F100" s="300">
        <f t="shared" ref="F100:G100" si="49">F101</f>
        <v>2832.9</v>
      </c>
      <c r="G100" s="300">
        <f t="shared" si="49"/>
        <v>2832.9</v>
      </c>
      <c r="H100" s="431">
        <f t="shared" si="47"/>
        <v>100</v>
      </c>
    </row>
    <row r="101" spans="1:8" ht="47.25" x14ac:dyDescent="0.2">
      <c r="A101" s="430" t="s">
        <v>95</v>
      </c>
      <c r="B101" s="109" t="s">
        <v>607</v>
      </c>
      <c r="C101" s="94" t="s">
        <v>118</v>
      </c>
      <c r="D101" s="92" t="s">
        <v>119</v>
      </c>
      <c r="E101" s="300">
        <f>ГРБС!G85</f>
        <v>2832.9</v>
      </c>
      <c r="F101" s="280">
        <f>ГРБС!H85</f>
        <v>2832.9</v>
      </c>
      <c r="G101" s="300">
        <f>ГРБС!I85</f>
        <v>2832.9</v>
      </c>
      <c r="H101" s="431">
        <f t="shared" si="47"/>
        <v>100</v>
      </c>
    </row>
    <row r="102" spans="1:8" ht="110.25" x14ac:dyDescent="0.2">
      <c r="A102" s="430" t="s">
        <v>95</v>
      </c>
      <c r="B102" s="226" t="s">
        <v>226</v>
      </c>
      <c r="C102" s="229"/>
      <c r="D102" s="101" t="s">
        <v>527</v>
      </c>
      <c r="E102" s="300">
        <f>E103+E105</f>
        <v>979</v>
      </c>
      <c r="F102" s="300">
        <f t="shared" ref="F102:G102" si="50">F103+F105</f>
        <v>979</v>
      </c>
      <c r="G102" s="300">
        <f t="shared" si="50"/>
        <v>977.4</v>
      </c>
      <c r="H102" s="431">
        <f t="shared" si="47"/>
        <v>99.836567926455572</v>
      </c>
    </row>
    <row r="103" spans="1:8" ht="31.5" x14ac:dyDescent="0.2">
      <c r="A103" s="430" t="s">
        <v>95</v>
      </c>
      <c r="B103" s="226" t="s">
        <v>211</v>
      </c>
      <c r="C103" s="94"/>
      <c r="D103" s="117" t="s">
        <v>135</v>
      </c>
      <c r="E103" s="300">
        <f>E104</f>
        <v>502</v>
      </c>
      <c r="F103" s="300">
        <f t="shared" ref="F103:G103" si="51">F104</f>
        <v>502</v>
      </c>
      <c r="G103" s="300">
        <f t="shared" si="51"/>
        <v>500.4</v>
      </c>
      <c r="H103" s="431">
        <f t="shared" si="47"/>
        <v>99.681274900398392</v>
      </c>
    </row>
    <row r="104" spans="1:8" ht="47.25" x14ac:dyDescent="0.2">
      <c r="A104" s="430" t="s">
        <v>95</v>
      </c>
      <c r="B104" s="226" t="s">
        <v>211</v>
      </c>
      <c r="C104" s="94" t="s">
        <v>118</v>
      </c>
      <c r="D104" s="92" t="s">
        <v>119</v>
      </c>
      <c r="E104" s="300">
        <f>ГРБС!G88</f>
        <v>502</v>
      </c>
      <c r="F104" s="280">
        <f>ГРБС!H88</f>
        <v>502</v>
      </c>
      <c r="G104" s="300">
        <f>ГРБС!I88</f>
        <v>500.4</v>
      </c>
      <c r="H104" s="431">
        <f t="shared" si="47"/>
        <v>99.681274900398392</v>
      </c>
    </row>
    <row r="105" spans="1:8" ht="126" x14ac:dyDescent="0.2">
      <c r="A105" s="430" t="s">
        <v>95</v>
      </c>
      <c r="B105" s="226" t="s">
        <v>291</v>
      </c>
      <c r="C105" s="94"/>
      <c r="D105" s="92" t="s">
        <v>136</v>
      </c>
      <c r="E105" s="300">
        <f>E106</f>
        <v>477</v>
      </c>
      <c r="F105" s="300">
        <f t="shared" ref="F105:G105" si="52">F106</f>
        <v>477</v>
      </c>
      <c r="G105" s="300">
        <f t="shared" si="52"/>
        <v>477</v>
      </c>
      <c r="H105" s="431">
        <f t="shared" si="47"/>
        <v>100</v>
      </c>
    </row>
    <row r="106" spans="1:8" ht="47.25" x14ac:dyDescent="0.2">
      <c r="A106" s="430" t="s">
        <v>95</v>
      </c>
      <c r="B106" s="226" t="s">
        <v>291</v>
      </c>
      <c r="C106" s="94" t="s">
        <v>118</v>
      </c>
      <c r="D106" s="92" t="s">
        <v>119</v>
      </c>
      <c r="E106" s="300">
        <f>ГРБС!G90</f>
        <v>477</v>
      </c>
      <c r="F106" s="280">
        <f>ГРБС!H90</f>
        <v>477</v>
      </c>
      <c r="G106" s="300">
        <f>ГРБС!I90</f>
        <v>477</v>
      </c>
      <c r="H106" s="431">
        <f t="shared" si="47"/>
        <v>100</v>
      </c>
    </row>
    <row r="107" spans="1:8" ht="31.5" x14ac:dyDescent="0.2">
      <c r="A107" s="446" t="s">
        <v>95</v>
      </c>
      <c r="B107" s="447" t="s">
        <v>40</v>
      </c>
      <c r="C107" s="448"/>
      <c r="D107" s="449" t="s">
        <v>417</v>
      </c>
      <c r="E107" s="450">
        <f>E110+E112+E115+E118+E122+E125+E127+E108</f>
        <v>175199.4</v>
      </c>
      <c r="F107" s="450">
        <f t="shared" ref="F107:G107" si="53">F110+F112+F115+F118+F122+F125+F127+F108</f>
        <v>171197.8</v>
      </c>
      <c r="G107" s="450">
        <f t="shared" si="53"/>
        <v>169563.9</v>
      </c>
      <c r="H107" s="451">
        <f t="shared" si="47"/>
        <v>99.045606894481125</v>
      </c>
    </row>
    <row r="108" spans="1:8" ht="31.5" x14ac:dyDescent="0.2">
      <c r="A108" s="435" t="s">
        <v>95</v>
      </c>
      <c r="B108" s="113" t="s">
        <v>840</v>
      </c>
      <c r="C108" s="98"/>
      <c r="D108" s="418" t="s">
        <v>841</v>
      </c>
      <c r="E108" s="280">
        <f>E109</f>
        <v>0</v>
      </c>
      <c r="F108" s="280">
        <f t="shared" ref="F108:G108" si="54">F109</f>
        <v>751.6</v>
      </c>
      <c r="G108" s="280">
        <f t="shared" si="54"/>
        <v>751.6</v>
      </c>
      <c r="H108" s="431">
        <f t="shared" si="47"/>
        <v>100</v>
      </c>
    </row>
    <row r="109" spans="1:8" ht="15.75" x14ac:dyDescent="0.2">
      <c r="A109" s="435" t="s">
        <v>95</v>
      </c>
      <c r="B109" s="113" t="s">
        <v>840</v>
      </c>
      <c r="C109" s="98" t="s">
        <v>277</v>
      </c>
      <c r="D109" s="233" t="s">
        <v>283</v>
      </c>
      <c r="E109" s="280">
        <f>ГРБС!G93</f>
        <v>0</v>
      </c>
      <c r="F109" s="280">
        <f>ГРБС!H93</f>
        <v>751.6</v>
      </c>
      <c r="G109" s="280">
        <f>ГРБС!I93</f>
        <v>751.6</v>
      </c>
      <c r="H109" s="431">
        <f t="shared" si="47"/>
        <v>100</v>
      </c>
    </row>
    <row r="110" spans="1:8" ht="47.25" x14ac:dyDescent="0.2">
      <c r="A110" s="437" t="s">
        <v>95</v>
      </c>
      <c r="B110" s="99" t="s">
        <v>588</v>
      </c>
      <c r="C110" s="105"/>
      <c r="D110" s="101" t="s">
        <v>648</v>
      </c>
      <c r="E110" s="280">
        <f>E111</f>
        <v>484.6</v>
      </c>
      <c r="F110" s="280">
        <f>F111</f>
        <v>484.6</v>
      </c>
      <c r="G110" s="300">
        <f>G111</f>
        <v>0</v>
      </c>
      <c r="H110" s="431">
        <f t="shared" si="47"/>
        <v>0</v>
      </c>
    </row>
    <row r="111" spans="1:8" ht="47.25" x14ac:dyDescent="0.2">
      <c r="A111" s="435" t="s">
        <v>95</v>
      </c>
      <c r="B111" s="99" t="s">
        <v>588</v>
      </c>
      <c r="C111" s="94" t="s">
        <v>115</v>
      </c>
      <c r="D111" s="114" t="s">
        <v>116</v>
      </c>
      <c r="E111" s="300">
        <f>ГРБС!G855</f>
        <v>484.6</v>
      </c>
      <c r="F111" s="280">
        <f>ГРБС!H855</f>
        <v>484.6</v>
      </c>
      <c r="G111" s="300">
        <f>ГРБС!I855</f>
        <v>0</v>
      </c>
      <c r="H111" s="431">
        <f t="shared" si="47"/>
        <v>0</v>
      </c>
    </row>
    <row r="112" spans="1:8" ht="47.25" x14ac:dyDescent="0.2">
      <c r="A112" s="430" t="s">
        <v>95</v>
      </c>
      <c r="B112" s="99" t="s">
        <v>425</v>
      </c>
      <c r="C112" s="98"/>
      <c r="D112" s="131" t="s">
        <v>424</v>
      </c>
      <c r="E112" s="280">
        <f>E113+E114</f>
        <v>102243.7</v>
      </c>
      <c r="F112" s="280">
        <f t="shared" ref="F112:G112" si="55">F113+F114</f>
        <v>102243.7</v>
      </c>
      <c r="G112" s="300">
        <f t="shared" si="55"/>
        <v>102242.7</v>
      </c>
      <c r="H112" s="431">
        <f t="shared" si="47"/>
        <v>99.999021944628367</v>
      </c>
    </row>
    <row r="113" spans="1:12" ht="17.45" customHeight="1" x14ac:dyDescent="0.2">
      <c r="A113" s="430" t="s">
        <v>95</v>
      </c>
      <c r="B113" s="95" t="s">
        <v>425</v>
      </c>
      <c r="C113" s="94" t="s">
        <v>443</v>
      </c>
      <c r="D113" s="131" t="s">
        <v>444</v>
      </c>
      <c r="E113" s="280">
        <f>ГРБС!G95</f>
        <v>95679.9</v>
      </c>
      <c r="F113" s="280">
        <f>ГРБС!H95</f>
        <v>94391.3</v>
      </c>
      <c r="G113" s="300">
        <f>ГРБС!I95</f>
        <v>94390.9</v>
      </c>
      <c r="H113" s="431">
        <f t="shared" si="47"/>
        <v>99.999576232131545</v>
      </c>
      <c r="I113" s="37"/>
      <c r="J113" s="42"/>
      <c r="K113" s="41"/>
    </row>
    <row r="114" spans="1:12" ht="47.25" x14ac:dyDescent="0.2">
      <c r="A114" s="430" t="s">
        <v>95</v>
      </c>
      <c r="B114" s="95" t="s">
        <v>425</v>
      </c>
      <c r="C114" s="94" t="s">
        <v>118</v>
      </c>
      <c r="D114" s="92" t="s">
        <v>119</v>
      </c>
      <c r="E114" s="280">
        <f>ГРБС!G96</f>
        <v>6563.8</v>
      </c>
      <c r="F114" s="300">
        <f>ГРБС!H96</f>
        <v>7852.4</v>
      </c>
      <c r="G114" s="300">
        <f>ГРБС!I96</f>
        <v>7851.8</v>
      </c>
      <c r="H114" s="431">
        <f t="shared" si="47"/>
        <v>99.992359023992677</v>
      </c>
    </row>
    <row r="115" spans="1:12" ht="46.9" customHeight="1" x14ac:dyDescent="0.2">
      <c r="A115" s="435" t="s">
        <v>95</v>
      </c>
      <c r="B115" s="94" t="s">
        <v>603</v>
      </c>
      <c r="C115" s="94"/>
      <c r="D115" s="92" t="s">
        <v>602</v>
      </c>
      <c r="E115" s="280">
        <f>E116+E117</f>
        <v>19381.699999999997</v>
      </c>
      <c r="F115" s="300">
        <f t="shared" ref="F115:G115" si="56">F116+F117</f>
        <v>19381.699999999997</v>
      </c>
      <c r="G115" s="300">
        <f t="shared" si="56"/>
        <v>19276.8</v>
      </c>
      <c r="H115" s="431">
        <f t="shared" si="47"/>
        <v>99.458767806745556</v>
      </c>
    </row>
    <row r="116" spans="1:12" ht="31.5" x14ac:dyDescent="0.2">
      <c r="A116" s="435" t="s">
        <v>95</v>
      </c>
      <c r="B116" s="94" t="s">
        <v>603</v>
      </c>
      <c r="C116" s="94" t="s">
        <v>137</v>
      </c>
      <c r="D116" s="92" t="s">
        <v>144</v>
      </c>
      <c r="E116" s="280">
        <f>ГРБС!G98</f>
        <v>17660.099999999999</v>
      </c>
      <c r="F116" s="300">
        <f>ГРБС!H98</f>
        <v>17660.099999999999</v>
      </c>
      <c r="G116" s="300">
        <f>ГРБС!I98</f>
        <v>17633.3</v>
      </c>
      <c r="H116" s="431">
        <f t="shared" si="47"/>
        <v>99.848245479923676</v>
      </c>
    </row>
    <row r="117" spans="1:12" ht="47.25" x14ac:dyDescent="0.2">
      <c r="A117" s="435" t="s">
        <v>95</v>
      </c>
      <c r="B117" s="94" t="s">
        <v>603</v>
      </c>
      <c r="C117" s="94" t="s">
        <v>118</v>
      </c>
      <c r="D117" s="92" t="s">
        <v>119</v>
      </c>
      <c r="E117" s="280">
        <f>ГРБС!G99</f>
        <v>1721.6</v>
      </c>
      <c r="F117" s="300">
        <f>ГРБС!H99</f>
        <v>1721.6</v>
      </c>
      <c r="G117" s="300">
        <f>ГРБС!I99</f>
        <v>1643.5</v>
      </c>
      <c r="H117" s="431">
        <f t="shared" si="47"/>
        <v>95.463522304832722</v>
      </c>
    </row>
    <row r="118" spans="1:12" ht="48.6" customHeight="1" x14ac:dyDescent="0.2">
      <c r="A118" s="435" t="s">
        <v>95</v>
      </c>
      <c r="B118" s="108" t="s">
        <v>601</v>
      </c>
      <c r="C118" s="105"/>
      <c r="D118" s="196" t="s">
        <v>610</v>
      </c>
      <c r="E118" s="300">
        <f>E119+E120+E121</f>
        <v>38042.9</v>
      </c>
      <c r="F118" s="452">
        <f t="shared" ref="F118:G118" si="57">F119+F120+F121</f>
        <v>38042.9</v>
      </c>
      <c r="G118" s="452">
        <f t="shared" si="57"/>
        <v>37583.299999999996</v>
      </c>
      <c r="H118" s="431">
        <f t="shared" si="47"/>
        <v>98.791890208159714</v>
      </c>
    </row>
    <row r="119" spans="1:12" ht="31.5" x14ac:dyDescent="0.2">
      <c r="A119" s="435" t="s">
        <v>95</v>
      </c>
      <c r="B119" s="108" t="s">
        <v>601</v>
      </c>
      <c r="C119" s="94" t="s">
        <v>137</v>
      </c>
      <c r="D119" s="114" t="s">
        <v>144</v>
      </c>
      <c r="E119" s="300">
        <f>ГРБС!G101</f>
        <v>24210.799999999999</v>
      </c>
      <c r="F119" s="300">
        <f>ГРБС!H101</f>
        <v>24210.799999999999</v>
      </c>
      <c r="G119" s="300">
        <f>ГРБС!I101</f>
        <v>24195.4</v>
      </c>
      <c r="H119" s="431">
        <f t="shared" si="47"/>
        <v>99.936392023394532</v>
      </c>
    </row>
    <row r="120" spans="1:12" ht="47.25" x14ac:dyDescent="0.2">
      <c r="A120" s="435" t="s">
        <v>95</v>
      </c>
      <c r="B120" s="108" t="s">
        <v>601</v>
      </c>
      <c r="C120" s="105" t="s">
        <v>118</v>
      </c>
      <c r="D120" s="92" t="s">
        <v>119</v>
      </c>
      <c r="E120" s="300">
        <f>ГРБС!G102</f>
        <v>13634.2</v>
      </c>
      <c r="F120" s="300">
        <f>ГРБС!H102</f>
        <v>13634.2</v>
      </c>
      <c r="G120" s="300">
        <f>ГРБС!I102</f>
        <v>13211.3</v>
      </c>
      <c r="H120" s="431">
        <f t="shared" si="47"/>
        <v>96.898241187601755</v>
      </c>
    </row>
    <row r="121" spans="1:12" ht="31.5" x14ac:dyDescent="0.2">
      <c r="A121" s="435" t="s">
        <v>95</v>
      </c>
      <c r="B121" s="108" t="s">
        <v>601</v>
      </c>
      <c r="C121" s="119">
        <v>850</v>
      </c>
      <c r="D121" s="92" t="s">
        <v>110</v>
      </c>
      <c r="E121" s="300">
        <f>ГРБС!G103</f>
        <v>197.9</v>
      </c>
      <c r="F121" s="300">
        <f>ГРБС!H103</f>
        <v>197.9</v>
      </c>
      <c r="G121" s="300">
        <f>ГРБС!I103</f>
        <v>176.6</v>
      </c>
      <c r="H121" s="431">
        <f t="shared" si="47"/>
        <v>89.236988377968657</v>
      </c>
    </row>
    <row r="122" spans="1:12" ht="47.25" x14ac:dyDescent="0.2">
      <c r="A122" s="435" t="s">
        <v>95</v>
      </c>
      <c r="B122" s="108" t="s">
        <v>604</v>
      </c>
      <c r="C122" s="124"/>
      <c r="D122" s="101" t="s">
        <v>611</v>
      </c>
      <c r="E122" s="300">
        <f>E123+E124</f>
        <v>8686.1</v>
      </c>
      <c r="F122" s="452">
        <f t="shared" ref="F122:G122" si="58">F123+F124</f>
        <v>8686.1</v>
      </c>
      <c r="G122" s="452">
        <f t="shared" si="58"/>
        <v>8105.0999999999995</v>
      </c>
      <c r="H122" s="431">
        <f t="shared" si="47"/>
        <v>93.311152300802419</v>
      </c>
    </row>
    <row r="123" spans="1:12" ht="31.5" x14ac:dyDescent="0.2">
      <c r="A123" s="435" t="s">
        <v>95</v>
      </c>
      <c r="B123" s="108" t="s">
        <v>604</v>
      </c>
      <c r="C123" s="108" t="s">
        <v>137</v>
      </c>
      <c r="D123" s="92" t="s">
        <v>144</v>
      </c>
      <c r="E123" s="300">
        <f>ГРБС!G105</f>
        <v>5964.7</v>
      </c>
      <c r="F123" s="300">
        <f>ГРБС!H105</f>
        <v>5964.7</v>
      </c>
      <c r="G123" s="300">
        <f>ГРБС!I105</f>
        <v>5962.4</v>
      </c>
      <c r="H123" s="431">
        <f t="shared" si="47"/>
        <v>99.961439804181268</v>
      </c>
    </row>
    <row r="124" spans="1:12" ht="47.25" x14ac:dyDescent="0.2">
      <c r="A124" s="430" t="s">
        <v>95</v>
      </c>
      <c r="B124" s="94" t="s">
        <v>604</v>
      </c>
      <c r="C124" s="94" t="s">
        <v>118</v>
      </c>
      <c r="D124" s="92" t="s">
        <v>119</v>
      </c>
      <c r="E124" s="300">
        <f>ГРБС!G106</f>
        <v>2721.4</v>
      </c>
      <c r="F124" s="300">
        <f>ГРБС!H106</f>
        <v>2721.4</v>
      </c>
      <c r="G124" s="300">
        <f>ГРБС!I106</f>
        <v>2142.6999999999998</v>
      </c>
      <c r="H124" s="431">
        <f t="shared" si="47"/>
        <v>78.735209818475766</v>
      </c>
    </row>
    <row r="125" spans="1:12" ht="63" x14ac:dyDescent="0.2">
      <c r="A125" s="430" t="s">
        <v>95</v>
      </c>
      <c r="B125" s="128" t="s">
        <v>490</v>
      </c>
      <c r="C125" s="94"/>
      <c r="D125" s="126" t="s">
        <v>489</v>
      </c>
      <c r="E125" s="300">
        <f>E126</f>
        <v>4756</v>
      </c>
      <c r="F125" s="300">
        <f t="shared" ref="F125:G125" si="59">F126</f>
        <v>2.8</v>
      </c>
      <c r="G125" s="300">
        <f t="shared" si="59"/>
        <v>0</v>
      </c>
      <c r="H125" s="431">
        <f t="shared" si="47"/>
        <v>0</v>
      </c>
      <c r="I125" s="37"/>
      <c r="J125" s="42"/>
      <c r="K125" s="41"/>
      <c r="L125" s="37"/>
    </row>
    <row r="126" spans="1:12" ht="15.75" x14ac:dyDescent="0.2">
      <c r="A126" s="434" t="s">
        <v>95</v>
      </c>
      <c r="B126" s="132" t="s">
        <v>490</v>
      </c>
      <c r="C126" s="98" t="s">
        <v>201</v>
      </c>
      <c r="D126" s="162" t="s">
        <v>120</v>
      </c>
      <c r="E126" s="280">
        <f>ГРБС!G108</f>
        <v>4756</v>
      </c>
      <c r="F126" s="280">
        <f>ГРБС!H108</f>
        <v>2.8</v>
      </c>
      <c r="G126" s="280">
        <f>ГРБС!I108</f>
        <v>0</v>
      </c>
      <c r="H126" s="433">
        <f t="shared" si="47"/>
        <v>0</v>
      </c>
    </row>
    <row r="127" spans="1:12" ht="141.75" x14ac:dyDescent="0.2">
      <c r="A127" s="430" t="s">
        <v>95</v>
      </c>
      <c r="B127" s="128" t="s">
        <v>828</v>
      </c>
      <c r="C127" s="94"/>
      <c r="D127" s="92" t="s">
        <v>822</v>
      </c>
      <c r="E127" s="280">
        <f>E128</f>
        <v>1604.4</v>
      </c>
      <c r="F127" s="280">
        <f t="shared" ref="F127:G127" si="60">F128</f>
        <v>1604.4</v>
      </c>
      <c r="G127" s="280">
        <f t="shared" si="60"/>
        <v>1604.4</v>
      </c>
      <c r="H127" s="431">
        <f t="shared" si="47"/>
        <v>100</v>
      </c>
    </row>
    <row r="128" spans="1:12" ht="32.25" thickBot="1" x14ac:dyDescent="0.25">
      <c r="A128" s="434" t="s">
        <v>95</v>
      </c>
      <c r="B128" s="36" t="s">
        <v>828</v>
      </c>
      <c r="C128" s="112" t="s">
        <v>137</v>
      </c>
      <c r="D128" s="96" t="s">
        <v>144</v>
      </c>
      <c r="E128" s="307">
        <f>ГРБС!G110</f>
        <v>1604.4</v>
      </c>
      <c r="F128" s="307">
        <f>ГРБС!H110</f>
        <v>1604.4</v>
      </c>
      <c r="G128" s="307">
        <f>ГРБС!I110</f>
        <v>1604.4</v>
      </c>
      <c r="H128" s="431">
        <f t="shared" si="47"/>
        <v>100</v>
      </c>
    </row>
    <row r="129" spans="1:9" ht="63.75" thickBot="1" x14ac:dyDescent="0.25">
      <c r="A129" s="373" t="s">
        <v>184</v>
      </c>
      <c r="B129" s="230"/>
      <c r="C129" s="181"/>
      <c r="D129" s="453" t="s">
        <v>185</v>
      </c>
      <c r="E129" s="253">
        <f>E130+E164</f>
        <v>22003.199999999997</v>
      </c>
      <c r="F129" s="253">
        <f>F130+F164</f>
        <v>22003.199999999997</v>
      </c>
      <c r="G129" s="253">
        <f>G130+G164</f>
        <v>20977.899999999994</v>
      </c>
      <c r="H129" s="372">
        <f t="shared" si="47"/>
        <v>95.340223240255952</v>
      </c>
      <c r="I129" s="110"/>
    </row>
    <row r="130" spans="1:9" ht="64.150000000000006" customHeight="1" thickBot="1" x14ac:dyDescent="0.25">
      <c r="A130" s="243" t="s">
        <v>163</v>
      </c>
      <c r="B130" s="217"/>
      <c r="C130" s="142"/>
      <c r="D130" s="87" t="s">
        <v>428</v>
      </c>
      <c r="E130" s="296">
        <f>E131+E154</f>
        <v>21441.199999999997</v>
      </c>
      <c r="F130" s="296">
        <f>F131+F154</f>
        <v>21441.199999999997</v>
      </c>
      <c r="G130" s="296">
        <f>G131+G154</f>
        <v>20446.299999999996</v>
      </c>
      <c r="H130" s="374">
        <f t="shared" si="47"/>
        <v>95.359867917840418</v>
      </c>
      <c r="I130" s="37"/>
    </row>
    <row r="131" spans="1:9" ht="68.45" customHeight="1" x14ac:dyDescent="0.2">
      <c r="A131" s="428" t="s">
        <v>163</v>
      </c>
      <c r="B131" s="189" t="s">
        <v>233</v>
      </c>
      <c r="C131" s="197"/>
      <c r="D131" s="123" t="s">
        <v>522</v>
      </c>
      <c r="E131" s="299">
        <f>E132+E140+E151</f>
        <v>5290.8</v>
      </c>
      <c r="F131" s="299">
        <f>F132+F140+F151</f>
        <v>5290.8</v>
      </c>
      <c r="G131" s="299">
        <f>G132+G140+G151</f>
        <v>4485.3999999999996</v>
      </c>
      <c r="H131" s="429">
        <f t="shared" si="47"/>
        <v>84.777349361155203</v>
      </c>
    </row>
    <row r="132" spans="1:9" ht="66.599999999999994" customHeight="1" x14ac:dyDescent="0.2">
      <c r="A132" s="430" t="s">
        <v>163</v>
      </c>
      <c r="B132" s="95" t="s">
        <v>535</v>
      </c>
      <c r="C132" s="135"/>
      <c r="D132" s="92" t="s">
        <v>140</v>
      </c>
      <c r="E132" s="299">
        <f>E133+E135+E137</f>
        <v>1460.2</v>
      </c>
      <c r="F132" s="299">
        <f t="shared" ref="F132:G132" si="61">F133+F135+F137</f>
        <v>1460.2</v>
      </c>
      <c r="G132" s="299">
        <f t="shared" si="61"/>
        <v>1229.5</v>
      </c>
      <c r="H132" s="431">
        <f t="shared" si="47"/>
        <v>84.200794411724416</v>
      </c>
    </row>
    <row r="133" spans="1:9" ht="63" x14ac:dyDescent="0.2">
      <c r="A133" s="430" t="s">
        <v>163</v>
      </c>
      <c r="B133" s="95" t="s">
        <v>536</v>
      </c>
      <c r="C133" s="135"/>
      <c r="D133" s="92" t="s">
        <v>141</v>
      </c>
      <c r="E133" s="299">
        <f>E134</f>
        <v>188</v>
      </c>
      <c r="F133" s="299">
        <f t="shared" ref="F133:G133" si="62">F134</f>
        <v>188</v>
      </c>
      <c r="G133" s="299">
        <f t="shared" si="62"/>
        <v>78.400000000000006</v>
      </c>
      <c r="H133" s="431">
        <f t="shared" si="47"/>
        <v>41.702127659574472</v>
      </c>
    </row>
    <row r="134" spans="1:9" ht="47.25" x14ac:dyDescent="0.2">
      <c r="A134" s="430" t="s">
        <v>163</v>
      </c>
      <c r="B134" s="95" t="s">
        <v>536</v>
      </c>
      <c r="C134" s="94" t="s">
        <v>118</v>
      </c>
      <c r="D134" s="92" t="s">
        <v>119</v>
      </c>
      <c r="E134" s="299">
        <f>ГРБС!G116</f>
        <v>188</v>
      </c>
      <c r="F134" s="280">
        <f>ГРБС!H116</f>
        <v>188</v>
      </c>
      <c r="G134" s="300">
        <f>ГРБС!I116</f>
        <v>78.400000000000006</v>
      </c>
      <c r="H134" s="431">
        <f t="shared" si="47"/>
        <v>41.702127659574472</v>
      </c>
    </row>
    <row r="135" spans="1:9" ht="47.25" x14ac:dyDescent="0.2">
      <c r="A135" s="430" t="s">
        <v>163</v>
      </c>
      <c r="B135" s="95" t="s">
        <v>537</v>
      </c>
      <c r="C135" s="135"/>
      <c r="D135" s="92" t="s">
        <v>142</v>
      </c>
      <c r="E135" s="299">
        <f>E136</f>
        <v>925.4</v>
      </c>
      <c r="F135" s="299">
        <f t="shared" ref="F135:G135" si="63">F136</f>
        <v>925.4</v>
      </c>
      <c r="G135" s="299">
        <f t="shared" si="63"/>
        <v>812.3</v>
      </c>
      <c r="H135" s="431">
        <f t="shared" si="47"/>
        <v>87.778258050572717</v>
      </c>
    </row>
    <row r="136" spans="1:9" ht="47.25" x14ac:dyDescent="0.2">
      <c r="A136" s="430" t="s">
        <v>163</v>
      </c>
      <c r="B136" s="95" t="s">
        <v>537</v>
      </c>
      <c r="C136" s="94" t="s">
        <v>118</v>
      </c>
      <c r="D136" s="92" t="s">
        <v>119</v>
      </c>
      <c r="E136" s="299">
        <f>ГРБС!G118</f>
        <v>925.4</v>
      </c>
      <c r="F136" s="280">
        <f>ГРБС!H118</f>
        <v>925.4</v>
      </c>
      <c r="G136" s="300">
        <f>ГРБС!I118</f>
        <v>812.3</v>
      </c>
      <c r="H136" s="431">
        <f t="shared" si="47"/>
        <v>87.778258050572717</v>
      </c>
    </row>
    <row r="137" spans="1:9" ht="94.5" x14ac:dyDescent="0.2">
      <c r="A137" s="430" t="s">
        <v>163</v>
      </c>
      <c r="B137" s="95" t="s">
        <v>538</v>
      </c>
      <c r="C137" s="135"/>
      <c r="D137" s="92" t="s">
        <v>30</v>
      </c>
      <c r="E137" s="299">
        <f>E138+E139</f>
        <v>346.8</v>
      </c>
      <c r="F137" s="299">
        <f>F138+F139</f>
        <v>346.8</v>
      </c>
      <c r="G137" s="299">
        <f>G138+G139</f>
        <v>338.8</v>
      </c>
      <c r="H137" s="431">
        <f t="shared" si="47"/>
        <v>97.693194925028834</v>
      </c>
    </row>
    <row r="138" spans="1:9" ht="47.25" x14ac:dyDescent="0.2">
      <c r="A138" s="430" t="s">
        <v>163</v>
      </c>
      <c r="B138" s="95" t="s">
        <v>538</v>
      </c>
      <c r="C138" s="94" t="s">
        <v>118</v>
      </c>
      <c r="D138" s="92" t="s">
        <v>119</v>
      </c>
      <c r="E138" s="300">
        <f>ГРБС!G120</f>
        <v>146.80000000000001</v>
      </c>
      <c r="F138" s="300">
        <f>ГРБС!H120</f>
        <v>146.80000000000001</v>
      </c>
      <c r="G138" s="300">
        <f>ГРБС!I120</f>
        <v>138.80000000000001</v>
      </c>
      <c r="H138" s="431">
        <f t="shared" si="47"/>
        <v>94.550408719346052</v>
      </c>
    </row>
    <row r="139" spans="1:9" ht="15.75" x14ac:dyDescent="0.2">
      <c r="A139" s="430" t="s">
        <v>163</v>
      </c>
      <c r="B139" s="95" t="s">
        <v>538</v>
      </c>
      <c r="C139" s="94" t="s">
        <v>277</v>
      </c>
      <c r="D139" s="92" t="s">
        <v>283</v>
      </c>
      <c r="E139" s="280">
        <f>ГРБС!G121</f>
        <v>200</v>
      </c>
      <c r="F139" s="280">
        <f>ГРБС!H121</f>
        <v>200</v>
      </c>
      <c r="G139" s="300">
        <f>ГРБС!I121</f>
        <v>200</v>
      </c>
      <c r="H139" s="431">
        <f t="shared" si="47"/>
        <v>100</v>
      </c>
    </row>
    <row r="140" spans="1:9" ht="79.900000000000006" customHeight="1" x14ac:dyDescent="0.2">
      <c r="A140" s="430" t="s">
        <v>163</v>
      </c>
      <c r="B140" s="95" t="s">
        <v>239</v>
      </c>
      <c r="C140" s="135"/>
      <c r="D140" s="92" t="s">
        <v>138</v>
      </c>
      <c r="E140" s="280">
        <f>E141+E143+E149+E145+E147</f>
        <v>3330.6000000000004</v>
      </c>
      <c r="F140" s="280">
        <f t="shared" ref="F140:G140" si="64">F141+F143+F149+F145+F147</f>
        <v>3330.6000000000004</v>
      </c>
      <c r="G140" s="300">
        <f t="shared" si="64"/>
        <v>3175.7999999999997</v>
      </c>
      <c r="H140" s="431">
        <f t="shared" si="47"/>
        <v>95.352188794811738</v>
      </c>
    </row>
    <row r="141" spans="1:9" ht="78.75" x14ac:dyDescent="0.2">
      <c r="A141" s="430" t="s">
        <v>163</v>
      </c>
      <c r="B141" s="95" t="s">
        <v>540</v>
      </c>
      <c r="C141" s="94"/>
      <c r="D141" s="101" t="s">
        <v>539</v>
      </c>
      <c r="E141" s="280">
        <f>E142</f>
        <v>2980.3</v>
      </c>
      <c r="F141" s="280">
        <f t="shared" ref="F141:G141" si="65">F142</f>
        <v>2980.3</v>
      </c>
      <c r="G141" s="300">
        <f t="shared" si="65"/>
        <v>2940.7</v>
      </c>
      <c r="H141" s="431">
        <f t="shared" si="47"/>
        <v>98.671274703888855</v>
      </c>
    </row>
    <row r="142" spans="1:9" ht="47.25" x14ac:dyDescent="0.2">
      <c r="A142" s="430" t="s">
        <v>163</v>
      </c>
      <c r="B142" s="95" t="s">
        <v>540</v>
      </c>
      <c r="C142" s="94" t="s">
        <v>118</v>
      </c>
      <c r="D142" s="92" t="s">
        <v>119</v>
      </c>
      <c r="E142" s="280">
        <f>ГРБС!G124</f>
        <v>2980.3</v>
      </c>
      <c r="F142" s="280">
        <f>ГРБС!H124</f>
        <v>2980.3</v>
      </c>
      <c r="G142" s="300">
        <f>ГРБС!I124</f>
        <v>2940.7</v>
      </c>
      <c r="H142" s="431">
        <f t="shared" si="47"/>
        <v>98.671274703888855</v>
      </c>
    </row>
    <row r="143" spans="1:9" ht="31.5" x14ac:dyDescent="0.2">
      <c r="A143" s="430" t="s">
        <v>163</v>
      </c>
      <c r="B143" s="95" t="s">
        <v>541</v>
      </c>
      <c r="C143" s="94"/>
      <c r="D143" s="92" t="s">
        <v>139</v>
      </c>
      <c r="E143" s="280">
        <f>E144</f>
        <v>30</v>
      </c>
      <c r="F143" s="280">
        <f t="shared" ref="F143:G143" si="66">F144</f>
        <v>30</v>
      </c>
      <c r="G143" s="300">
        <f t="shared" si="66"/>
        <v>28.5</v>
      </c>
      <c r="H143" s="431">
        <f t="shared" si="47"/>
        <v>95</v>
      </c>
    </row>
    <row r="144" spans="1:9" ht="47.25" x14ac:dyDescent="0.2">
      <c r="A144" s="430" t="s">
        <v>163</v>
      </c>
      <c r="B144" s="95" t="s">
        <v>541</v>
      </c>
      <c r="C144" s="94" t="s">
        <v>118</v>
      </c>
      <c r="D144" s="92" t="s">
        <v>119</v>
      </c>
      <c r="E144" s="280">
        <f>ГРБС!G126</f>
        <v>30</v>
      </c>
      <c r="F144" s="280">
        <f>ГРБС!H126</f>
        <v>30</v>
      </c>
      <c r="G144" s="300">
        <f>ГРБС!I126</f>
        <v>28.5</v>
      </c>
      <c r="H144" s="431">
        <f t="shared" si="47"/>
        <v>95</v>
      </c>
    </row>
    <row r="145" spans="1:8" ht="63" x14ac:dyDescent="0.2">
      <c r="A145" s="430" t="s">
        <v>163</v>
      </c>
      <c r="B145" s="95" t="s">
        <v>560</v>
      </c>
      <c r="C145" s="94"/>
      <c r="D145" s="92" t="s">
        <v>51</v>
      </c>
      <c r="E145" s="280">
        <f>E146</f>
        <v>150</v>
      </c>
      <c r="F145" s="280">
        <f t="shared" ref="F145:G145" si="67">F146</f>
        <v>150</v>
      </c>
      <c r="G145" s="300">
        <f t="shared" si="67"/>
        <v>135.1</v>
      </c>
      <c r="H145" s="431">
        <f t="shared" si="47"/>
        <v>90.066666666666663</v>
      </c>
    </row>
    <row r="146" spans="1:8" ht="47.25" x14ac:dyDescent="0.2">
      <c r="A146" s="430" t="s">
        <v>163</v>
      </c>
      <c r="B146" s="95" t="s">
        <v>560</v>
      </c>
      <c r="C146" s="94" t="s">
        <v>118</v>
      </c>
      <c r="D146" s="92" t="s">
        <v>119</v>
      </c>
      <c r="E146" s="280">
        <f>ГРБС!G128</f>
        <v>150</v>
      </c>
      <c r="F146" s="280">
        <f>ГРБС!H128</f>
        <v>150</v>
      </c>
      <c r="G146" s="300">
        <f>ГРБС!I128</f>
        <v>135.1</v>
      </c>
      <c r="H146" s="431">
        <f t="shared" si="47"/>
        <v>90.066666666666663</v>
      </c>
    </row>
    <row r="147" spans="1:8" ht="47.25" x14ac:dyDescent="0.2">
      <c r="A147" s="430" t="s">
        <v>163</v>
      </c>
      <c r="B147" s="95" t="s">
        <v>651</v>
      </c>
      <c r="C147" s="94"/>
      <c r="D147" s="92" t="s">
        <v>650</v>
      </c>
      <c r="E147" s="289">
        <f>E148</f>
        <v>165</v>
      </c>
      <c r="F147" s="289">
        <f t="shared" ref="F147:G147" si="68">F148</f>
        <v>165</v>
      </c>
      <c r="G147" s="309">
        <f t="shared" si="68"/>
        <v>66.2</v>
      </c>
      <c r="H147" s="431">
        <f t="shared" si="47"/>
        <v>40.121212121212125</v>
      </c>
    </row>
    <row r="148" spans="1:8" ht="47.25" x14ac:dyDescent="0.2">
      <c r="A148" s="430" t="s">
        <v>163</v>
      </c>
      <c r="B148" s="95" t="s">
        <v>651</v>
      </c>
      <c r="C148" s="94" t="s">
        <v>118</v>
      </c>
      <c r="D148" s="92" t="s">
        <v>119</v>
      </c>
      <c r="E148" s="289">
        <f>ГРБС!G130</f>
        <v>165</v>
      </c>
      <c r="F148" s="289">
        <f>ГРБС!H130</f>
        <v>165</v>
      </c>
      <c r="G148" s="309">
        <f>ГРБС!I130</f>
        <v>66.2</v>
      </c>
      <c r="H148" s="431">
        <f t="shared" si="47"/>
        <v>40.121212121212125</v>
      </c>
    </row>
    <row r="149" spans="1:8" ht="63" x14ac:dyDescent="0.2">
      <c r="A149" s="430" t="s">
        <v>163</v>
      </c>
      <c r="B149" s="95" t="s">
        <v>542</v>
      </c>
      <c r="C149" s="108"/>
      <c r="D149" s="92" t="s">
        <v>672</v>
      </c>
      <c r="E149" s="289">
        <f>E150</f>
        <v>5.3</v>
      </c>
      <c r="F149" s="289">
        <f t="shared" ref="F149:G149" si="69">F150</f>
        <v>5.3</v>
      </c>
      <c r="G149" s="309">
        <f t="shared" si="69"/>
        <v>5.3</v>
      </c>
      <c r="H149" s="431">
        <f t="shared" si="47"/>
        <v>100</v>
      </c>
    </row>
    <row r="150" spans="1:8" ht="31.5" x14ac:dyDescent="0.2">
      <c r="A150" s="430" t="s">
        <v>163</v>
      </c>
      <c r="B150" s="95" t="s">
        <v>542</v>
      </c>
      <c r="C150" s="91" t="s">
        <v>109</v>
      </c>
      <c r="D150" s="92" t="s">
        <v>110</v>
      </c>
      <c r="E150" s="280">
        <f>ГРБС!G132</f>
        <v>5.3</v>
      </c>
      <c r="F150" s="280">
        <f>ГРБС!H132</f>
        <v>5.3</v>
      </c>
      <c r="G150" s="300">
        <f>ГРБС!I132</f>
        <v>5.3</v>
      </c>
      <c r="H150" s="431">
        <f t="shared" si="47"/>
        <v>100</v>
      </c>
    </row>
    <row r="151" spans="1:8" ht="61.15" customHeight="1" x14ac:dyDescent="0.2">
      <c r="A151" s="430" t="s">
        <v>163</v>
      </c>
      <c r="B151" s="95" t="s">
        <v>238</v>
      </c>
      <c r="C151" s="94"/>
      <c r="D151" s="92" t="s">
        <v>431</v>
      </c>
      <c r="E151" s="280">
        <f>E152</f>
        <v>500</v>
      </c>
      <c r="F151" s="280">
        <f t="shared" ref="F151:G151" si="70">F152</f>
        <v>500</v>
      </c>
      <c r="G151" s="280">
        <f t="shared" si="70"/>
        <v>80.099999999999994</v>
      </c>
      <c r="H151" s="431">
        <f t="shared" si="47"/>
        <v>16.02</v>
      </c>
    </row>
    <row r="152" spans="1:8" ht="47.25" x14ac:dyDescent="0.2">
      <c r="A152" s="435" t="s">
        <v>163</v>
      </c>
      <c r="B152" s="93" t="s">
        <v>839</v>
      </c>
      <c r="C152" s="219"/>
      <c r="D152" s="126" t="s">
        <v>838</v>
      </c>
      <c r="E152" s="280">
        <f>E153</f>
        <v>500</v>
      </c>
      <c r="F152" s="280">
        <f t="shared" ref="F152:G152" si="71">F153</f>
        <v>500</v>
      </c>
      <c r="G152" s="280">
        <f t="shared" si="71"/>
        <v>80.099999999999994</v>
      </c>
      <c r="H152" s="431">
        <f t="shared" si="47"/>
        <v>16.02</v>
      </c>
    </row>
    <row r="153" spans="1:8" ht="47.25" x14ac:dyDescent="0.2">
      <c r="A153" s="435" t="s">
        <v>163</v>
      </c>
      <c r="B153" s="93" t="s">
        <v>839</v>
      </c>
      <c r="C153" s="219" t="s">
        <v>118</v>
      </c>
      <c r="D153" s="123" t="s">
        <v>119</v>
      </c>
      <c r="E153" s="280">
        <f>ГРБС!G135</f>
        <v>500</v>
      </c>
      <c r="F153" s="280">
        <f>ГРБС!H135</f>
        <v>500</v>
      </c>
      <c r="G153" s="280">
        <f>ГРБС!I135</f>
        <v>80.099999999999994</v>
      </c>
      <c r="H153" s="431">
        <f t="shared" si="47"/>
        <v>16.02</v>
      </c>
    </row>
    <row r="154" spans="1:8" ht="31.5" x14ac:dyDescent="0.2">
      <c r="A154" s="430" t="s">
        <v>163</v>
      </c>
      <c r="B154" s="95" t="s">
        <v>40</v>
      </c>
      <c r="C154" s="94"/>
      <c r="D154" s="131" t="s">
        <v>417</v>
      </c>
      <c r="E154" s="280">
        <f>E158+E155+E162</f>
        <v>16150.399999999998</v>
      </c>
      <c r="F154" s="280">
        <f t="shared" ref="F154:G154" si="72">F158+F155+F162</f>
        <v>16150.399999999998</v>
      </c>
      <c r="G154" s="280">
        <f t="shared" si="72"/>
        <v>15960.899999999998</v>
      </c>
      <c r="H154" s="431">
        <f t="shared" si="47"/>
        <v>98.826654448187043</v>
      </c>
    </row>
    <row r="155" spans="1:8" ht="47.25" x14ac:dyDescent="0.2">
      <c r="A155" s="430" t="s">
        <v>163</v>
      </c>
      <c r="B155" s="109" t="s">
        <v>425</v>
      </c>
      <c r="C155" s="108"/>
      <c r="D155" s="131" t="s">
        <v>424</v>
      </c>
      <c r="E155" s="280">
        <f>E156+E157</f>
        <v>12</v>
      </c>
      <c r="F155" s="280">
        <f t="shared" ref="F155:G155" si="73">F156+F157</f>
        <v>12</v>
      </c>
      <c r="G155" s="280">
        <f t="shared" si="73"/>
        <v>11.9</v>
      </c>
      <c r="H155" s="431">
        <f t="shared" si="47"/>
        <v>99.166666666666671</v>
      </c>
    </row>
    <row r="156" spans="1:8" ht="47.25" x14ac:dyDescent="0.2">
      <c r="A156" s="435" t="s">
        <v>163</v>
      </c>
      <c r="B156" s="109" t="s">
        <v>425</v>
      </c>
      <c r="C156" s="108" t="s">
        <v>118</v>
      </c>
      <c r="D156" s="92" t="s">
        <v>119</v>
      </c>
      <c r="E156" s="280">
        <f>ГРБС!G138</f>
        <v>11</v>
      </c>
      <c r="F156" s="280">
        <f>ГРБС!H138</f>
        <v>11</v>
      </c>
      <c r="G156" s="280">
        <f>ГРБС!I138</f>
        <v>10.9</v>
      </c>
      <c r="H156" s="431">
        <f t="shared" si="47"/>
        <v>99.090909090909093</v>
      </c>
    </row>
    <row r="157" spans="1:8" ht="16.149999999999999" customHeight="1" x14ac:dyDescent="0.2">
      <c r="A157" s="432" t="s">
        <v>163</v>
      </c>
      <c r="B157" s="115" t="s">
        <v>425</v>
      </c>
      <c r="C157" s="112" t="s">
        <v>443</v>
      </c>
      <c r="D157" s="162" t="s">
        <v>444</v>
      </c>
      <c r="E157" s="280">
        <f>ГРБС!G139</f>
        <v>1</v>
      </c>
      <c r="F157" s="280">
        <f>ГРБС!H139</f>
        <v>1</v>
      </c>
      <c r="G157" s="280">
        <f>ГРБС!I139</f>
        <v>1</v>
      </c>
      <c r="H157" s="431">
        <f t="shared" si="47"/>
        <v>100</v>
      </c>
    </row>
    <row r="158" spans="1:8" ht="69" customHeight="1" x14ac:dyDescent="0.2">
      <c r="A158" s="430" t="s">
        <v>163</v>
      </c>
      <c r="B158" s="95" t="s">
        <v>676</v>
      </c>
      <c r="C158" s="94"/>
      <c r="D158" s="92" t="s">
        <v>600</v>
      </c>
      <c r="E158" s="280">
        <f>E159+E160+E161</f>
        <v>15775.499999999998</v>
      </c>
      <c r="F158" s="280">
        <f t="shared" ref="F158:G158" si="74">F159+F160+F161</f>
        <v>15775.499999999998</v>
      </c>
      <c r="G158" s="300">
        <f t="shared" si="74"/>
        <v>15586.099999999999</v>
      </c>
      <c r="H158" s="431">
        <f t="shared" si="47"/>
        <v>98.799404139329965</v>
      </c>
    </row>
    <row r="159" spans="1:8" ht="31.5" x14ac:dyDescent="0.2">
      <c r="A159" s="430" t="s">
        <v>163</v>
      </c>
      <c r="B159" s="95" t="s">
        <v>676</v>
      </c>
      <c r="C159" s="94" t="s">
        <v>137</v>
      </c>
      <c r="D159" s="92" t="s">
        <v>144</v>
      </c>
      <c r="E159" s="280">
        <f>ГРБС!G141</f>
        <v>13749.3</v>
      </c>
      <c r="F159" s="280">
        <f>ГРБС!H141</f>
        <v>13749.3</v>
      </c>
      <c r="G159" s="300">
        <f>ГРБС!I141</f>
        <v>13665</v>
      </c>
      <c r="H159" s="431">
        <f t="shared" si="47"/>
        <v>99.386877877419224</v>
      </c>
    </row>
    <row r="160" spans="1:8" ht="47.25" x14ac:dyDescent="0.2">
      <c r="A160" s="434" t="s">
        <v>163</v>
      </c>
      <c r="B160" s="95" t="s">
        <v>676</v>
      </c>
      <c r="C160" s="98" t="s">
        <v>118</v>
      </c>
      <c r="D160" s="92" t="s">
        <v>119</v>
      </c>
      <c r="E160" s="280">
        <f>ГРБС!G142</f>
        <v>1953.8</v>
      </c>
      <c r="F160" s="280">
        <f>ГРБС!H142</f>
        <v>1953.8</v>
      </c>
      <c r="G160" s="300">
        <f>ГРБС!I142</f>
        <v>1848.8</v>
      </c>
      <c r="H160" s="431">
        <f t="shared" si="47"/>
        <v>94.625857303715833</v>
      </c>
    </row>
    <row r="161" spans="1:8" ht="31.5" x14ac:dyDescent="0.2">
      <c r="A161" s="434" t="s">
        <v>163</v>
      </c>
      <c r="B161" s="99" t="s">
        <v>676</v>
      </c>
      <c r="C161" s="98" t="s">
        <v>109</v>
      </c>
      <c r="D161" s="96" t="s">
        <v>110</v>
      </c>
      <c r="E161" s="307">
        <f>ГРБС!G143</f>
        <v>72.400000000000006</v>
      </c>
      <c r="F161" s="307">
        <f>ГРБС!H143</f>
        <v>72.400000000000006</v>
      </c>
      <c r="G161" s="307">
        <f>ГРБС!I143</f>
        <v>72.3</v>
      </c>
      <c r="H161" s="431">
        <f t="shared" si="47"/>
        <v>99.861878453038671</v>
      </c>
    </row>
    <row r="162" spans="1:8" ht="141.75" x14ac:dyDescent="0.2">
      <c r="A162" s="430" t="s">
        <v>163</v>
      </c>
      <c r="B162" s="128" t="s">
        <v>828</v>
      </c>
      <c r="C162" s="94"/>
      <c r="D162" s="92" t="s">
        <v>822</v>
      </c>
      <c r="E162" s="280">
        <f>E163</f>
        <v>362.9</v>
      </c>
      <c r="F162" s="280">
        <f t="shared" ref="F162:G162" si="75">F163</f>
        <v>362.9</v>
      </c>
      <c r="G162" s="280">
        <f t="shared" si="75"/>
        <v>362.9</v>
      </c>
      <c r="H162" s="431">
        <f t="shared" si="47"/>
        <v>100</v>
      </c>
    </row>
    <row r="163" spans="1:8" ht="32.25" thickBot="1" x14ac:dyDescent="0.25">
      <c r="A163" s="432" t="s">
        <v>163</v>
      </c>
      <c r="B163" s="36" t="s">
        <v>828</v>
      </c>
      <c r="C163" s="112" t="s">
        <v>137</v>
      </c>
      <c r="D163" s="127" t="s">
        <v>144</v>
      </c>
      <c r="E163" s="307">
        <f>ГРБС!G145</f>
        <v>362.9</v>
      </c>
      <c r="F163" s="307">
        <f>ГРБС!H145</f>
        <v>362.9</v>
      </c>
      <c r="G163" s="307">
        <f>ГРБС!I145</f>
        <v>362.9</v>
      </c>
      <c r="H163" s="431">
        <f t="shared" si="47"/>
        <v>100</v>
      </c>
    </row>
    <row r="164" spans="1:8" ht="50.45" customHeight="1" thickBot="1" x14ac:dyDescent="0.25">
      <c r="A164" s="243" t="s">
        <v>90</v>
      </c>
      <c r="B164" s="217"/>
      <c r="C164" s="142"/>
      <c r="D164" s="231" t="s">
        <v>91</v>
      </c>
      <c r="E164" s="296">
        <f>E165+E174</f>
        <v>562</v>
      </c>
      <c r="F164" s="296">
        <f>F165+F174</f>
        <v>562</v>
      </c>
      <c r="G164" s="296">
        <f>G165+G174</f>
        <v>531.6</v>
      </c>
      <c r="H164" s="374">
        <f t="shared" si="47"/>
        <v>94.590747330960852</v>
      </c>
    </row>
    <row r="165" spans="1:8" ht="78.75" x14ac:dyDescent="0.2">
      <c r="A165" s="432" t="s">
        <v>90</v>
      </c>
      <c r="B165" s="218" t="s">
        <v>52</v>
      </c>
      <c r="C165" s="197"/>
      <c r="D165" s="232" t="s">
        <v>430</v>
      </c>
      <c r="E165" s="299">
        <f>E166+E168+E170+E172</f>
        <v>356</v>
      </c>
      <c r="F165" s="299">
        <f t="shared" ref="F165:G165" si="76">F166+F168+F170+F172</f>
        <v>356</v>
      </c>
      <c r="G165" s="299">
        <f t="shared" si="76"/>
        <v>355.6</v>
      </c>
      <c r="H165" s="429">
        <f t="shared" si="47"/>
        <v>99.887640449438209</v>
      </c>
    </row>
    <row r="166" spans="1:8" ht="47.25" x14ac:dyDescent="0.2">
      <c r="A166" s="430" t="s">
        <v>90</v>
      </c>
      <c r="B166" s="218" t="s">
        <v>53</v>
      </c>
      <c r="C166" s="135"/>
      <c r="D166" s="110" t="s">
        <v>143</v>
      </c>
      <c r="E166" s="299">
        <f>E167</f>
        <v>76</v>
      </c>
      <c r="F166" s="299">
        <f t="shared" ref="F166:G166" si="77">F167</f>
        <v>76</v>
      </c>
      <c r="G166" s="299">
        <f t="shared" si="77"/>
        <v>76</v>
      </c>
      <c r="H166" s="431">
        <f t="shared" si="47"/>
        <v>100</v>
      </c>
    </row>
    <row r="167" spans="1:8" ht="47.25" x14ac:dyDescent="0.2">
      <c r="A167" s="430" t="s">
        <v>90</v>
      </c>
      <c r="B167" s="218" t="s">
        <v>53</v>
      </c>
      <c r="C167" s="94" t="s">
        <v>118</v>
      </c>
      <c r="D167" s="233" t="s">
        <v>119</v>
      </c>
      <c r="E167" s="299">
        <f>ГРБС!G149</f>
        <v>76</v>
      </c>
      <c r="F167" s="280">
        <f>ГРБС!H149</f>
        <v>76</v>
      </c>
      <c r="G167" s="300">
        <f>ГРБС!I149</f>
        <v>76</v>
      </c>
      <c r="H167" s="431">
        <f t="shared" si="47"/>
        <v>100</v>
      </c>
    </row>
    <row r="168" spans="1:8" ht="63" x14ac:dyDescent="0.2">
      <c r="A168" s="430" t="s">
        <v>90</v>
      </c>
      <c r="B168" s="218" t="s">
        <v>55</v>
      </c>
      <c r="C168" s="135"/>
      <c r="D168" s="110" t="s">
        <v>54</v>
      </c>
      <c r="E168" s="299">
        <f>E169</f>
        <v>200</v>
      </c>
      <c r="F168" s="299">
        <f t="shared" ref="F168:G168" si="78">F169</f>
        <v>200</v>
      </c>
      <c r="G168" s="299">
        <f t="shared" si="78"/>
        <v>199.6</v>
      </c>
      <c r="H168" s="431">
        <f t="shared" si="47"/>
        <v>99.8</v>
      </c>
    </row>
    <row r="169" spans="1:8" ht="47.25" x14ac:dyDescent="0.2">
      <c r="A169" s="430" t="s">
        <v>90</v>
      </c>
      <c r="B169" s="218" t="s">
        <v>55</v>
      </c>
      <c r="C169" s="94" t="s">
        <v>118</v>
      </c>
      <c r="D169" s="233" t="s">
        <v>119</v>
      </c>
      <c r="E169" s="299">
        <f>ГРБС!G151</f>
        <v>200</v>
      </c>
      <c r="F169" s="280">
        <f>ГРБС!H151</f>
        <v>200</v>
      </c>
      <c r="G169" s="300">
        <f>ГРБС!I151</f>
        <v>199.6</v>
      </c>
      <c r="H169" s="431">
        <f t="shared" si="47"/>
        <v>99.8</v>
      </c>
    </row>
    <row r="170" spans="1:8" ht="15.75" x14ac:dyDescent="0.2">
      <c r="A170" s="430" t="s">
        <v>90</v>
      </c>
      <c r="B170" s="226" t="s">
        <v>57</v>
      </c>
      <c r="C170" s="135"/>
      <c r="D170" s="92" t="s">
        <v>56</v>
      </c>
      <c r="E170" s="300">
        <f>E171</f>
        <v>30</v>
      </c>
      <c r="F170" s="300">
        <f t="shared" ref="F170:G170" si="79">F171</f>
        <v>30</v>
      </c>
      <c r="G170" s="300">
        <f t="shared" si="79"/>
        <v>30</v>
      </c>
      <c r="H170" s="431">
        <f t="shared" si="47"/>
        <v>100</v>
      </c>
    </row>
    <row r="171" spans="1:8" ht="47.25" x14ac:dyDescent="0.2">
      <c r="A171" s="430" t="s">
        <v>90</v>
      </c>
      <c r="B171" s="218" t="s">
        <v>57</v>
      </c>
      <c r="C171" s="94" t="s">
        <v>118</v>
      </c>
      <c r="D171" s="233" t="s">
        <v>119</v>
      </c>
      <c r="E171" s="299">
        <f>ГРБС!G153</f>
        <v>30</v>
      </c>
      <c r="F171" s="280">
        <f>ГРБС!H153</f>
        <v>30</v>
      </c>
      <c r="G171" s="300">
        <f>ГРБС!I152</f>
        <v>30</v>
      </c>
      <c r="H171" s="431">
        <f t="shared" ref="H171:H242" si="80">G171/F171*100</f>
        <v>100</v>
      </c>
    </row>
    <row r="172" spans="1:8" ht="63" x14ac:dyDescent="0.2">
      <c r="A172" s="430" t="s">
        <v>90</v>
      </c>
      <c r="B172" s="218" t="s">
        <v>59</v>
      </c>
      <c r="C172" s="94"/>
      <c r="D172" s="233" t="s">
        <v>58</v>
      </c>
      <c r="E172" s="300">
        <f>E173</f>
        <v>50</v>
      </c>
      <c r="F172" s="300">
        <f t="shared" ref="F172:G172" si="81">F173</f>
        <v>50</v>
      </c>
      <c r="G172" s="300">
        <f t="shared" si="81"/>
        <v>50</v>
      </c>
      <c r="H172" s="431">
        <f t="shared" si="80"/>
        <v>100</v>
      </c>
    </row>
    <row r="173" spans="1:8" ht="47.25" x14ac:dyDescent="0.2">
      <c r="A173" s="430" t="s">
        <v>90</v>
      </c>
      <c r="B173" s="234" t="s">
        <v>59</v>
      </c>
      <c r="C173" s="98" t="s">
        <v>118</v>
      </c>
      <c r="D173" s="170" t="s">
        <v>119</v>
      </c>
      <c r="E173" s="301">
        <f>ГРБС!G155</f>
        <v>50</v>
      </c>
      <c r="F173" s="281">
        <f>ГРБС!H155</f>
        <v>50</v>
      </c>
      <c r="G173" s="301">
        <f>ГРБС!I155</f>
        <v>50</v>
      </c>
      <c r="H173" s="431">
        <f t="shared" si="80"/>
        <v>100</v>
      </c>
    </row>
    <row r="174" spans="1:8" ht="94.5" x14ac:dyDescent="0.2">
      <c r="A174" s="430" t="s">
        <v>90</v>
      </c>
      <c r="B174" s="226" t="s">
        <v>358</v>
      </c>
      <c r="C174" s="94"/>
      <c r="D174" s="92" t="s">
        <v>357</v>
      </c>
      <c r="E174" s="280">
        <f>E175+E177+E179+E181+E183+E185+E187</f>
        <v>206</v>
      </c>
      <c r="F174" s="280">
        <f t="shared" ref="F174:G174" si="82">F175+F177+F179+F181+F183+F185+F187</f>
        <v>206</v>
      </c>
      <c r="G174" s="300">
        <f t="shared" si="82"/>
        <v>176</v>
      </c>
      <c r="H174" s="431">
        <f t="shared" si="80"/>
        <v>85.436893203883486</v>
      </c>
    </row>
    <row r="175" spans="1:8" ht="110.25" x14ac:dyDescent="0.2">
      <c r="A175" s="430" t="s">
        <v>90</v>
      </c>
      <c r="B175" s="161" t="s">
        <v>370</v>
      </c>
      <c r="C175" s="94"/>
      <c r="D175" s="126" t="s">
        <v>364</v>
      </c>
      <c r="E175" s="280">
        <f>E176</f>
        <v>1</v>
      </c>
      <c r="F175" s="280">
        <f t="shared" ref="F175:G175" si="83">F176</f>
        <v>1</v>
      </c>
      <c r="G175" s="300">
        <f t="shared" si="83"/>
        <v>1</v>
      </c>
      <c r="H175" s="431">
        <f t="shared" si="80"/>
        <v>100</v>
      </c>
    </row>
    <row r="176" spans="1:8" ht="47.25" x14ac:dyDescent="0.2">
      <c r="A176" s="430" t="s">
        <v>90</v>
      </c>
      <c r="B176" s="161" t="s">
        <v>370</v>
      </c>
      <c r="C176" s="94" t="s">
        <v>118</v>
      </c>
      <c r="D176" s="92" t="s">
        <v>119</v>
      </c>
      <c r="E176" s="280">
        <f>ГРБС!G158</f>
        <v>1</v>
      </c>
      <c r="F176" s="280">
        <f>ГРБС!H158</f>
        <v>1</v>
      </c>
      <c r="G176" s="300">
        <f>ГРБС!I158</f>
        <v>1</v>
      </c>
      <c r="H176" s="431">
        <f t="shared" si="80"/>
        <v>100</v>
      </c>
    </row>
    <row r="177" spans="1:8" ht="126" x14ac:dyDescent="0.2">
      <c r="A177" s="430" t="s">
        <v>90</v>
      </c>
      <c r="B177" s="161" t="s">
        <v>369</v>
      </c>
      <c r="C177" s="94"/>
      <c r="D177" s="126" t="s">
        <v>365</v>
      </c>
      <c r="E177" s="280">
        <f>E178</f>
        <v>60</v>
      </c>
      <c r="F177" s="280">
        <f t="shared" ref="F177:G177" si="84">F178</f>
        <v>60</v>
      </c>
      <c r="G177" s="300">
        <f t="shared" si="84"/>
        <v>60</v>
      </c>
      <c r="H177" s="431">
        <f t="shared" si="80"/>
        <v>100</v>
      </c>
    </row>
    <row r="178" spans="1:8" ht="47.25" x14ac:dyDescent="0.2">
      <c r="A178" s="430" t="s">
        <v>90</v>
      </c>
      <c r="B178" s="161" t="s">
        <v>369</v>
      </c>
      <c r="C178" s="94" t="s">
        <v>118</v>
      </c>
      <c r="D178" s="92" t="s">
        <v>119</v>
      </c>
      <c r="E178" s="280">
        <f>ГРБС!G160</f>
        <v>60</v>
      </c>
      <c r="F178" s="280">
        <f>ГРБС!H160</f>
        <v>60</v>
      </c>
      <c r="G178" s="300">
        <f>ГРБС!I160</f>
        <v>60</v>
      </c>
      <c r="H178" s="431">
        <f t="shared" si="80"/>
        <v>100</v>
      </c>
    </row>
    <row r="179" spans="1:8" ht="110.25" x14ac:dyDescent="0.2">
      <c r="A179" s="430" t="s">
        <v>90</v>
      </c>
      <c r="B179" s="164" t="s">
        <v>371</v>
      </c>
      <c r="C179" s="94"/>
      <c r="D179" s="126" t="s">
        <v>366</v>
      </c>
      <c r="E179" s="280">
        <f>E180</f>
        <v>30</v>
      </c>
      <c r="F179" s="280">
        <f t="shared" ref="F179:G179" si="85">F180</f>
        <v>30</v>
      </c>
      <c r="G179" s="300">
        <f t="shared" si="85"/>
        <v>0</v>
      </c>
      <c r="H179" s="431">
        <f t="shared" si="80"/>
        <v>0</v>
      </c>
    </row>
    <row r="180" spans="1:8" ht="47.25" x14ac:dyDescent="0.2">
      <c r="A180" s="430" t="s">
        <v>90</v>
      </c>
      <c r="B180" s="164" t="s">
        <v>371</v>
      </c>
      <c r="C180" s="94" t="s">
        <v>118</v>
      </c>
      <c r="D180" s="92" t="s">
        <v>119</v>
      </c>
      <c r="E180" s="280">
        <f>ГРБС!G162</f>
        <v>30</v>
      </c>
      <c r="F180" s="280">
        <f>ГРБС!H162</f>
        <v>30</v>
      </c>
      <c r="G180" s="300">
        <f>ГРБС!I162</f>
        <v>0</v>
      </c>
      <c r="H180" s="431">
        <f t="shared" si="80"/>
        <v>0</v>
      </c>
    </row>
    <row r="181" spans="1:8" ht="63" x14ac:dyDescent="0.2">
      <c r="A181" s="430" t="s">
        <v>90</v>
      </c>
      <c r="B181" s="161" t="s">
        <v>372</v>
      </c>
      <c r="C181" s="94"/>
      <c r="D181" s="126" t="s">
        <v>367</v>
      </c>
      <c r="E181" s="280">
        <f>E182</f>
        <v>20</v>
      </c>
      <c r="F181" s="280">
        <f t="shared" ref="F181:G181" si="86">F182</f>
        <v>20</v>
      </c>
      <c r="G181" s="300">
        <f t="shared" si="86"/>
        <v>20</v>
      </c>
      <c r="H181" s="431">
        <f t="shared" si="80"/>
        <v>100</v>
      </c>
    </row>
    <row r="182" spans="1:8" ht="47.25" x14ac:dyDescent="0.2">
      <c r="A182" s="430" t="s">
        <v>90</v>
      </c>
      <c r="B182" s="161" t="s">
        <v>372</v>
      </c>
      <c r="C182" s="94" t="s">
        <v>118</v>
      </c>
      <c r="D182" s="96" t="s">
        <v>119</v>
      </c>
      <c r="E182" s="280">
        <f>ГРБС!G164</f>
        <v>20</v>
      </c>
      <c r="F182" s="280">
        <f>ГРБС!H164</f>
        <v>20</v>
      </c>
      <c r="G182" s="300">
        <f>ГРБС!I164</f>
        <v>20</v>
      </c>
      <c r="H182" s="431">
        <f t="shared" si="80"/>
        <v>100</v>
      </c>
    </row>
    <row r="183" spans="1:8" ht="78.75" x14ac:dyDescent="0.2">
      <c r="A183" s="435" t="s">
        <v>90</v>
      </c>
      <c r="B183" s="128" t="s">
        <v>460</v>
      </c>
      <c r="C183" s="108"/>
      <c r="D183" s="92" t="s">
        <v>459</v>
      </c>
      <c r="E183" s="289">
        <f>E184</f>
        <v>15</v>
      </c>
      <c r="F183" s="280">
        <f t="shared" ref="F183:G183" si="87">F184</f>
        <v>15</v>
      </c>
      <c r="G183" s="300">
        <f t="shared" si="87"/>
        <v>15</v>
      </c>
      <c r="H183" s="431">
        <f t="shared" si="80"/>
        <v>100</v>
      </c>
    </row>
    <row r="184" spans="1:8" ht="47.25" x14ac:dyDescent="0.2">
      <c r="A184" s="435" t="s">
        <v>90</v>
      </c>
      <c r="B184" s="128" t="s">
        <v>460</v>
      </c>
      <c r="C184" s="108" t="s">
        <v>118</v>
      </c>
      <c r="D184" s="123" t="s">
        <v>119</v>
      </c>
      <c r="E184" s="280">
        <f>ГРБС!G166</f>
        <v>15</v>
      </c>
      <c r="F184" s="280">
        <f>ГРБС!H166</f>
        <v>15</v>
      </c>
      <c r="G184" s="300">
        <f>ГРБС!I166</f>
        <v>15</v>
      </c>
      <c r="H184" s="431">
        <f t="shared" si="80"/>
        <v>100</v>
      </c>
    </row>
    <row r="185" spans="1:8" ht="93.6" customHeight="1" x14ac:dyDescent="0.2">
      <c r="A185" s="435" t="s">
        <v>90</v>
      </c>
      <c r="B185" s="119" t="s">
        <v>458</v>
      </c>
      <c r="C185" s="108"/>
      <c r="D185" s="92" t="s">
        <v>457</v>
      </c>
      <c r="E185" s="280">
        <f>E186</f>
        <v>30</v>
      </c>
      <c r="F185" s="280">
        <f t="shared" ref="F185:G185" si="88">F186</f>
        <v>30</v>
      </c>
      <c r="G185" s="300">
        <f t="shared" si="88"/>
        <v>30</v>
      </c>
      <c r="H185" s="431">
        <f t="shared" si="80"/>
        <v>100</v>
      </c>
    </row>
    <row r="186" spans="1:8" ht="47.25" x14ac:dyDescent="0.2">
      <c r="A186" s="435" t="s">
        <v>90</v>
      </c>
      <c r="B186" s="119" t="s">
        <v>458</v>
      </c>
      <c r="C186" s="108" t="s">
        <v>118</v>
      </c>
      <c r="D186" s="92" t="s">
        <v>119</v>
      </c>
      <c r="E186" s="280">
        <f>ГРБС!G168</f>
        <v>30</v>
      </c>
      <c r="F186" s="280">
        <f>ГРБС!H168</f>
        <v>30</v>
      </c>
      <c r="G186" s="300">
        <f>ГРБС!I168</f>
        <v>30</v>
      </c>
      <c r="H186" s="431">
        <f t="shared" si="80"/>
        <v>100</v>
      </c>
    </row>
    <row r="187" spans="1:8" ht="94.5" x14ac:dyDescent="0.2">
      <c r="A187" s="430" t="s">
        <v>90</v>
      </c>
      <c r="B187" s="161" t="s">
        <v>373</v>
      </c>
      <c r="C187" s="94"/>
      <c r="D187" s="126" t="s">
        <v>368</v>
      </c>
      <c r="E187" s="280">
        <f>E188</f>
        <v>50</v>
      </c>
      <c r="F187" s="280">
        <f t="shared" ref="F187:G187" si="89">F188</f>
        <v>50</v>
      </c>
      <c r="G187" s="300">
        <f t="shared" si="89"/>
        <v>50</v>
      </c>
      <c r="H187" s="431">
        <f t="shared" si="80"/>
        <v>100</v>
      </c>
    </row>
    <row r="188" spans="1:8" ht="48" thickBot="1" x14ac:dyDescent="0.25">
      <c r="A188" s="432" t="s">
        <v>90</v>
      </c>
      <c r="B188" s="235" t="s">
        <v>373</v>
      </c>
      <c r="C188" s="98" t="s">
        <v>118</v>
      </c>
      <c r="D188" s="96" t="s">
        <v>119</v>
      </c>
      <c r="E188" s="281">
        <f>ГРБС!G170</f>
        <v>50</v>
      </c>
      <c r="F188" s="281">
        <f>ГРБС!H170</f>
        <v>50</v>
      </c>
      <c r="G188" s="301">
        <f>ГРБС!I170</f>
        <v>50</v>
      </c>
      <c r="H188" s="433">
        <f t="shared" si="80"/>
        <v>100</v>
      </c>
    </row>
    <row r="189" spans="1:8" ht="32.25" thickBot="1" x14ac:dyDescent="0.25">
      <c r="A189" s="373" t="s">
        <v>186</v>
      </c>
      <c r="B189" s="236"/>
      <c r="C189" s="144"/>
      <c r="D189" s="177" t="s">
        <v>187</v>
      </c>
      <c r="E189" s="253">
        <f>E190+E202+E214+E233+E248+E226</f>
        <v>202719.80000000005</v>
      </c>
      <c r="F189" s="253">
        <f>F190+F202+F214+F233+F248+F226</f>
        <v>202719.80000000005</v>
      </c>
      <c r="G189" s="253">
        <f>G190+G202+G214+G233+G248+G226</f>
        <v>185856.59999999998</v>
      </c>
      <c r="H189" s="372">
        <f t="shared" si="80"/>
        <v>91.681522969142591</v>
      </c>
    </row>
    <row r="190" spans="1:8" ht="16.5" thickBot="1" x14ac:dyDescent="0.25">
      <c r="A190" s="243" t="s">
        <v>241</v>
      </c>
      <c r="B190" s="236"/>
      <c r="C190" s="144"/>
      <c r="D190" s="140" t="s">
        <v>240</v>
      </c>
      <c r="E190" s="296">
        <f>E191+E198</f>
        <v>8080.8</v>
      </c>
      <c r="F190" s="296">
        <f t="shared" ref="F190:G190" si="90">F191+F198</f>
        <v>8080.8</v>
      </c>
      <c r="G190" s="296">
        <f t="shared" si="90"/>
        <v>950.2</v>
      </c>
      <c r="H190" s="374">
        <f t="shared" si="80"/>
        <v>11.758736758736759</v>
      </c>
    </row>
    <row r="191" spans="1:8" ht="60.6" customHeight="1" x14ac:dyDescent="0.2">
      <c r="A191" s="428" t="s">
        <v>241</v>
      </c>
      <c r="B191" s="218" t="s">
        <v>230</v>
      </c>
      <c r="C191" s="197"/>
      <c r="D191" s="103" t="s">
        <v>469</v>
      </c>
      <c r="E191" s="299">
        <f>E192+E194+E196</f>
        <v>7756.5</v>
      </c>
      <c r="F191" s="299">
        <f t="shared" ref="F191:G191" si="91">F192+F194+F196</f>
        <v>7756.5</v>
      </c>
      <c r="G191" s="299">
        <f t="shared" si="91"/>
        <v>626</v>
      </c>
      <c r="H191" s="429">
        <f t="shared" si="80"/>
        <v>8.0706504222265192</v>
      </c>
    </row>
    <row r="192" spans="1:8" ht="94.5" x14ac:dyDescent="0.2">
      <c r="A192" s="430" t="s">
        <v>241</v>
      </c>
      <c r="B192" s="137" t="s">
        <v>465</v>
      </c>
      <c r="C192" s="94"/>
      <c r="D192" s="125" t="s">
        <v>464</v>
      </c>
      <c r="E192" s="301">
        <f>E193</f>
        <v>1154</v>
      </c>
      <c r="F192" s="301">
        <f t="shared" ref="F192:G192" si="92">F193</f>
        <v>1154</v>
      </c>
      <c r="G192" s="301">
        <f t="shared" si="92"/>
        <v>580.9</v>
      </c>
      <c r="H192" s="431">
        <f t="shared" si="80"/>
        <v>50.337954939341422</v>
      </c>
    </row>
    <row r="193" spans="1:8" ht="47.25" x14ac:dyDescent="0.2">
      <c r="A193" s="430" t="s">
        <v>241</v>
      </c>
      <c r="B193" s="128" t="s">
        <v>465</v>
      </c>
      <c r="C193" s="94" t="s">
        <v>118</v>
      </c>
      <c r="D193" s="92" t="s">
        <v>119</v>
      </c>
      <c r="E193" s="280">
        <f>ГРБС!G175</f>
        <v>1154</v>
      </c>
      <c r="F193" s="280">
        <f>ГРБС!H175</f>
        <v>1154</v>
      </c>
      <c r="G193" s="300">
        <f>ГРБС!I175</f>
        <v>580.9</v>
      </c>
      <c r="H193" s="431">
        <f t="shared" si="80"/>
        <v>50.337954939341422</v>
      </c>
    </row>
    <row r="194" spans="1:8" ht="94.5" x14ac:dyDescent="0.2">
      <c r="A194" s="430" t="s">
        <v>241</v>
      </c>
      <c r="B194" s="128" t="s">
        <v>481</v>
      </c>
      <c r="C194" s="94"/>
      <c r="D194" s="101" t="s">
        <v>480</v>
      </c>
      <c r="E194" s="280">
        <f>E195</f>
        <v>70.2</v>
      </c>
      <c r="F194" s="280">
        <f t="shared" ref="F194:G194" si="93">F195</f>
        <v>70.2</v>
      </c>
      <c r="G194" s="300">
        <f t="shared" si="93"/>
        <v>45.1</v>
      </c>
      <c r="H194" s="431">
        <f t="shared" si="80"/>
        <v>64.245014245014247</v>
      </c>
    </row>
    <row r="195" spans="1:8" ht="47.25" x14ac:dyDescent="0.2">
      <c r="A195" s="430" t="s">
        <v>241</v>
      </c>
      <c r="B195" s="128" t="s">
        <v>481</v>
      </c>
      <c r="C195" s="94" t="s">
        <v>118</v>
      </c>
      <c r="D195" s="92" t="s">
        <v>119</v>
      </c>
      <c r="E195" s="280">
        <f>ГРБС!G177</f>
        <v>70.2</v>
      </c>
      <c r="F195" s="280">
        <f>ГРБС!H177</f>
        <v>70.2</v>
      </c>
      <c r="G195" s="300">
        <f>ГРБС!I177</f>
        <v>45.1</v>
      </c>
      <c r="H195" s="431">
        <f t="shared" si="80"/>
        <v>64.245014245014247</v>
      </c>
    </row>
    <row r="196" spans="1:8" ht="78.75" x14ac:dyDescent="0.2">
      <c r="A196" s="437" t="s">
        <v>241</v>
      </c>
      <c r="B196" s="106" t="s">
        <v>612</v>
      </c>
      <c r="C196" s="105"/>
      <c r="D196" s="92" t="s">
        <v>683</v>
      </c>
      <c r="E196" s="280">
        <f>E197</f>
        <v>6532.3</v>
      </c>
      <c r="F196" s="280">
        <f t="shared" ref="F196:G196" si="94">F197</f>
        <v>6532.3</v>
      </c>
      <c r="G196" s="300">
        <f t="shared" si="94"/>
        <v>0</v>
      </c>
      <c r="H196" s="431">
        <f t="shared" si="80"/>
        <v>0</v>
      </c>
    </row>
    <row r="197" spans="1:8" ht="15.75" x14ac:dyDescent="0.2">
      <c r="A197" s="434" t="s">
        <v>241</v>
      </c>
      <c r="B197" s="99" t="s">
        <v>612</v>
      </c>
      <c r="C197" s="98" t="s">
        <v>282</v>
      </c>
      <c r="D197" s="96" t="s">
        <v>28</v>
      </c>
      <c r="E197" s="280">
        <f>ГРБС!G179</f>
        <v>6532.3</v>
      </c>
      <c r="F197" s="280">
        <f>ГРБС!H179</f>
        <v>6532.3</v>
      </c>
      <c r="G197" s="280">
        <f>ГРБС!I179</f>
        <v>0</v>
      </c>
      <c r="H197" s="431">
        <f t="shared" si="80"/>
        <v>0</v>
      </c>
    </row>
    <row r="198" spans="1:8" ht="31.5" x14ac:dyDescent="0.2">
      <c r="A198" s="435" t="s">
        <v>241</v>
      </c>
      <c r="B198" s="113" t="s">
        <v>40</v>
      </c>
      <c r="C198" s="121"/>
      <c r="D198" s="131" t="s">
        <v>417</v>
      </c>
      <c r="E198" s="280">
        <f>E199</f>
        <v>324.3</v>
      </c>
      <c r="F198" s="280">
        <f t="shared" ref="F198:G198" si="95">F199</f>
        <v>324.3</v>
      </c>
      <c r="G198" s="280">
        <f t="shared" si="95"/>
        <v>324.2</v>
      </c>
      <c r="H198" s="431">
        <f t="shared" si="80"/>
        <v>99.969164353993207</v>
      </c>
    </row>
    <row r="199" spans="1:8" ht="47.25" x14ac:dyDescent="0.2">
      <c r="A199" s="435" t="s">
        <v>241</v>
      </c>
      <c r="B199" s="113" t="s">
        <v>425</v>
      </c>
      <c r="C199" s="94"/>
      <c r="D199" s="131" t="s">
        <v>424</v>
      </c>
      <c r="E199" s="280">
        <f>E200+E201</f>
        <v>324.3</v>
      </c>
      <c r="F199" s="280">
        <f t="shared" ref="F199:G199" si="96">F200+F201</f>
        <v>324.3</v>
      </c>
      <c r="G199" s="280">
        <f t="shared" si="96"/>
        <v>324.2</v>
      </c>
      <c r="H199" s="431">
        <f t="shared" si="80"/>
        <v>99.969164353993207</v>
      </c>
    </row>
    <row r="200" spans="1:8" ht="47.25" x14ac:dyDescent="0.2">
      <c r="A200" s="435" t="s">
        <v>241</v>
      </c>
      <c r="B200" s="109" t="s">
        <v>425</v>
      </c>
      <c r="C200" s="105" t="s">
        <v>118</v>
      </c>
      <c r="D200" s="92" t="s">
        <v>119</v>
      </c>
      <c r="E200" s="280">
        <f>ГРБС!G182</f>
        <v>207.6</v>
      </c>
      <c r="F200" s="280">
        <f>ГРБС!H182</f>
        <v>207.6</v>
      </c>
      <c r="G200" s="280">
        <f>ГРБС!I182</f>
        <v>207.6</v>
      </c>
      <c r="H200" s="431">
        <f t="shared" si="80"/>
        <v>100</v>
      </c>
    </row>
    <row r="201" spans="1:8" ht="17.45" customHeight="1" thickBot="1" x14ac:dyDescent="0.25">
      <c r="A201" s="436" t="s">
        <v>241</v>
      </c>
      <c r="B201" s="113" t="s">
        <v>425</v>
      </c>
      <c r="C201" s="121" t="s">
        <v>443</v>
      </c>
      <c r="D201" s="162" t="s">
        <v>444</v>
      </c>
      <c r="E201" s="307">
        <f>ГРБС!G183</f>
        <v>116.7</v>
      </c>
      <c r="F201" s="307">
        <f>ГРБС!H183</f>
        <v>116.7</v>
      </c>
      <c r="G201" s="307">
        <f>ГРБС!I183</f>
        <v>116.6</v>
      </c>
      <c r="H201" s="431">
        <f t="shared" si="80"/>
        <v>99.914310197086536</v>
      </c>
    </row>
    <row r="202" spans="1:8" ht="16.5" thickBot="1" x14ac:dyDescent="0.25">
      <c r="A202" s="243" t="s">
        <v>93</v>
      </c>
      <c r="B202" s="217"/>
      <c r="C202" s="142"/>
      <c r="D202" s="140" t="s">
        <v>94</v>
      </c>
      <c r="E202" s="296">
        <f>E203+E209</f>
        <v>10910.2</v>
      </c>
      <c r="F202" s="296">
        <f>F203+F209</f>
        <v>10910.2</v>
      </c>
      <c r="G202" s="296">
        <f>G203+G209</f>
        <v>1937.5</v>
      </c>
      <c r="H202" s="374">
        <f t="shared" si="80"/>
        <v>17.758611207860532</v>
      </c>
    </row>
    <row r="203" spans="1:8" ht="78.75" x14ac:dyDescent="0.2">
      <c r="A203" s="432" t="s">
        <v>93</v>
      </c>
      <c r="B203" s="105" t="s">
        <v>225</v>
      </c>
      <c r="C203" s="197"/>
      <c r="D203" s="103" t="s">
        <v>470</v>
      </c>
      <c r="E203" s="299">
        <f>E204+E207</f>
        <v>9888</v>
      </c>
      <c r="F203" s="299">
        <f t="shared" ref="F203:G203" si="97">F204+F207</f>
        <v>9888</v>
      </c>
      <c r="G203" s="299">
        <f t="shared" si="97"/>
        <v>915.3</v>
      </c>
      <c r="H203" s="429">
        <f t="shared" si="80"/>
        <v>9.2566747572815533</v>
      </c>
    </row>
    <row r="204" spans="1:8" ht="31.5" x14ac:dyDescent="0.2">
      <c r="A204" s="430" t="s">
        <v>93</v>
      </c>
      <c r="B204" s="94" t="s">
        <v>252</v>
      </c>
      <c r="C204" s="94"/>
      <c r="D204" s="126" t="s">
        <v>29</v>
      </c>
      <c r="E204" s="300">
        <f>E205+E206</f>
        <v>954.6</v>
      </c>
      <c r="F204" s="300">
        <f t="shared" ref="F204:G204" si="98">F205+F206</f>
        <v>954.6</v>
      </c>
      <c r="G204" s="300">
        <f t="shared" si="98"/>
        <v>915.3</v>
      </c>
      <c r="H204" s="431">
        <f t="shared" si="80"/>
        <v>95.883092394720293</v>
      </c>
    </row>
    <row r="205" spans="1:8" ht="47.25" x14ac:dyDescent="0.2">
      <c r="A205" s="428" t="s">
        <v>93</v>
      </c>
      <c r="B205" s="94" t="s">
        <v>252</v>
      </c>
      <c r="C205" s="94" t="s">
        <v>118</v>
      </c>
      <c r="D205" s="92" t="s">
        <v>119</v>
      </c>
      <c r="E205" s="300">
        <f>ГРБС!G187</f>
        <v>884</v>
      </c>
      <c r="F205" s="300">
        <f>ГРБС!H187</f>
        <v>884</v>
      </c>
      <c r="G205" s="300">
        <f>ГРБС!I187</f>
        <v>844.8</v>
      </c>
      <c r="H205" s="431">
        <f t="shared" si="80"/>
        <v>95.565610859728494</v>
      </c>
    </row>
    <row r="206" spans="1:8" ht="31.5" x14ac:dyDescent="0.2">
      <c r="A206" s="434" t="s">
        <v>93</v>
      </c>
      <c r="B206" s="98" t="s">
        <v>252</v>
      </c>
      <c r="C206" s="94" t="s">
        <v>109</v>
      </c>
      <c r="D206" s="92" t="s">
        <v>110</v>
      </c>
      <c r="E206" s="280">
        <f>ГРБС!G188</f>
        <v>70.599999999999994</v>
      </c>
      <c r="F206" s="281">
        <f>ГРБС!H188</f>
        <v>70.599999999999994</v>
      </c>
      <c r="G206" s="301">
        <f>ГРБС!I188</f>
        <v>70.5</v>
      </c>
      <c r="H206" s="431">
        <f t="shared" si="80"/>
        <v>99.858356940509921</v>
      </c>
    </row>
    <row r="207" spans="1:8" ht="47.25" x14ac:dyDescent="0.2">
      <c r="A207" s="435" t="s">
        <v>93</v>
      </c>
      <c r="B207" s="94" t="s">
        <v>613</v>
      </c>
      <c r="C207" s="94"/>
      <c r="D207" s="92" t="s">
        <v>681</v>
      </c>
      <c r="E207" s="280">
        <f>E208</f>
        <v>8933.4</v>
      </c>
      <c r="F207" s="281">
        <f t="shared" ref="F207:G207" si="99">F208</f>
        <v>8933.4</v>
      </c>
      <c r="G207" s="301">
        <f t="shared" si="99"/>
        <v>0</v>
      </c>
      <c r="H207" s="431">
        <f t="shared" si="80"/>
        <v>0</v>
      </c>
    </row>
    <row r="208" spans="1:8" ht="47.25" x14ac:dyDescent="0.2">
      <c r="A208" s="435" t="s">
        <v>93</v>
      </c>
      <c r="B208" s="94" t="s">
        <v>613</v>
      </c>
      <c r="C208" s="94" t="s">
        <v>118</v>
      </c>
      <c r="D208" s="92" t="s">
        <v>119</v>
      </c>
      <c r="E208" s="281">
        <f>ГРБС!G190</f>
        <v>8933.4</v>
      </c>
      <c r="F208" s="281">
        <f>ГРБС!H190</f>
        <v>8933.4</v>
      </c>
      <c r="G208" s="301">
        <f>ГРБС!I190</f>
        <v>0</v>
      </c>
      <c r="H208" s="431">
        <f t="shared" si="80"/>
        <v>0</v>
      </c>
    </row>
    <row r="209" spans="1:8" ht="31.5" x14ac:dyDescent="0.2">
      <c r="A209" s="430" t="s">
        <v>93</v>
      </c>
      <c r="B209" s="95" t="s">
        <v>40</v>
      </c>
      <c r="C209" s="94"/>
      <c r="D209" s="131" t="s">
        <v>417</v>
      </c>
      <c r="E209" s="280">
        <f>E210+E212</f>
        <v>1022.1999999999999</v>
      </c>
      <c r="F209" s="280">
        <f t="shared" ref="F209:G209" si="100">F210+F212</f>
        <v>1022.1999999999999</v>
      </c>
      <c r="G209" s="280">
        <f t="shared" si="100"/>
        <v>1022.1999999999999</v>
      </c>
      <c r="H209" s="431">
        <f t="shared" si="80"/>
        <v>100</v>
      </c>
    </row>
    <row r="210" spans="1:8" ht="78.75" x14ac:dyDescent="0.2">
      <c r="A210" s="430" t="s">
        <v>93</v>
      </c>
      <c r="B210" s="128" t="s">
        <v>599</v>
      </c>
      <c r="C210" s="94"/>
      <c r="D210" s="92" t="s">
        <v>598</v>
      </c>
      <c r="E210" s="280">
        <f>E211</f>
        <v>990.3</v>
      </c>
      <c r="F210" s="280">
        <f t="shared" ref="F210:G210" si="101">F211</f>
        <v>990.3</v>
      </c>
      <c r="G210" s="300">
        <f t="shared" si="101"/>
        <v>990.3</v>
      </c>
      <c r="H210" s="431">
        <f t="shared" si="80"/>
        <v>100</v>
      </c>
    </row>
    <row r="211" spans="1:8" ht="31.5" x14ac:dyDescent="0.2">
      <c r="A211" s="434" t="s">
        <v>93</v>
      </c>
      <c r="B211" s="132" t="s">
        <v>599</v>
      </c>
      <c r="C211" s="98" t="s">
        <v>137</v>
      </c>
      <c r="D211" s="96" t="s">
        <v>144</v>
      </c>
      <c r="E211" s="281">
        <f>ГРБС!G193</f>
        <v>990.3</v>
      </c>
      <c r="F211" s="281">
        <f>ГРБС!H193</f>
        <v>990.3</v>
      </c>
      <c r="G211" s="301">
        <f>ГРБС!I193</f>
        <v>990.3</v>
      </c>
      <c r="H211" s="433">
        <f t="shared" si="80"/>
        <v>100</v>
      </c>
    </row>
    <row r="212" spans="1:8" ht="141.75" x14ac:dyDescent="0.2">
      <c r="A212" s="430" t="s">
        <v>93</v>
      </c>
      <c r="B212" s="128" t="s">
        <v>828</v>
      </c>
      <c r="C212" s="94"/>
      <c r="D212" s="92" t="s">
        <v>822</v>
      </c>
      <c r="E212" s="280">
        <f>E213</f>
        <v>31.9</v>
      </c>
      <c r="F212" s="280">
        <f t="shared" ref="F212:G212" si="102">F213</f>
        <v>31.9</v>
      </c>
      <c r="G212" s="280">
        <f t="shared" si="102"/>
        <v>31.9</v>
      </c>
      <c r="H212" s="431">
        <f t="shared" si="80"/>
        <v>100</v>
      </c>
    </row>
    <row r="213" spans="1:8" ht="32.25" thickBot="1" x14ac:dyDescent="0.25">
      <c r="A213" s="434" t="s">
        <v>93</v>
      </c>
      <c r="B213" s="132" t="s">
        <v>828</v>
      </c>
      <c r="C213" s="98" t="s">
        <v>137</v>
      </c>
      <c r="D213" s="127" t="s">
        <v>144</v>
      </c>
      <c r="E213" s="307">
        <f>ГРБС!G195</f>
        <v>31.9</v>
      </c>
      <c r="F213" s="307">
        <f>ГРБС!H195</f>
        <v>31.9</v>
      </c>
      <c r="G213" s="307">
        <f>ГРБС!I195</f>
        <v>31.9</v>
      </c>
      <c r="H213" s="431">
        <f t="shared" si="80"/>
        <v>100</v>
      </c>
    </row>
    <row r="214" spans="1:8" ht="16.5" thickBot="1" x14ac:dyDescent="0.25">
      <c r="A214" s="243" t="s">
        <v>102</v>
      </c>
      <c r="B214" s="217"/>
      <c r="C214" s="142"/>
      <c r="D214" s="140" t="s">
        <v>101</v>
      </c>
      <c r="E214" s="296">
        <f>E215+E221</f>
        <v>2536.1999999999998</v>
      </c>
      <c r="F214" s="296">
        <f t="shared" ref="F214:G214" si="103">F215+F221</f>
        <v>2536.1999999999998</v>
      </c>
      <c r="G214" s="296">
        <f t="shared" si="103"/>
        <v>2535.9999999999995</v>
      </c>
      <c r="H214" s="374">
        <f t="shared" si="80"/>
        <v>99.992114186578334</v>
      </c>
    </row>
    <row r="215" spans="1:8" ht="65.45" customHeight="1" x14ac:dyDescent="0.2">
      <c r="A215" s="428" t="s">
        <v>102</v>
      </c>
      <c r="B215" s="218" t="s">
        <v>234</v>
      </c>
      <c r="C215" s="91"/>
      <c r="D215" s="123" t="s">
        <v>517</v>
      </c>
      <c r="E215" s="299">
        <f>E216</f>
        <v>2166.3999999999996</v>
      </c>
      <c r="F215" s="299">
        <f t="shared" ref="F215:G215" si="104">F216</f>
        <v>2166.3999999999996</v>
      </c>
      <c r="G215" s="299">
        <f t="shared" si="104"/>
        <v>2166.3999999999996</v>
      </c>
      <c r="H215" s="429">
        <f t="shared" si="80"/>
        <v>100</v>
      </c>
    </row>
    <row r="216" spans="1:8" ht="31.9" customHeight="1" x14ac:dyDescent="0.2">
      <c r="A216" s="430" t="s">
        <v>102</v>
      </c>
      <c r="B216" s="93" t="s">
        <v>242</v>
      </c>
      <c r="C216" s="94"/>
      <c r="D216" s="92" t="s">
        <v>72</v>
      </c>
      <c r="E216" s="300">
        <f>E219+E217</f>
        <v>2166.3999999999996</v>
      </c>
      <c r="F216" s="300">
        <f t="shared" ref="F216:G216" si="105">F219+F217</f>
        <v>2166.3999999999996</v>
      </c>
      <c r="G216" s="300">
        <f t="shared" si="105"/>
        <v>2166.3999999999996</v>
      </c>
      <c r="H216" s="431">
        <f t="shared" si="80"/>
        <v>100</v>
      </c>
    </row>
    <row r="217" spans="1:8" ht="47.25" x14ac:dyDescent="0.2">
      <c r="A217" s="435" t="s">
        <v>102</v>
      </c>
      <c r="B217" s="95" t="s">
        <v>652</v>
      </c>
      <c r="C217" s="94"/>
      <c r="D217" s="125" t="s">
        <v>682</v>
      </c>
      <c r="E217" s="300">
        <f>E218</f>
        <v>1191.5999999999999</v>
      </c>
      <c r="F217" s="300">
        <f t="shared" ref="F217:G217" si="106">F218</f>
        <v>1191.5999999999999</v>
      </c>
      <c r="G217" s="300">
        <f t="shared" si="106"/>
        <v>1191.5999999999999</v>
      </c>
      <c r="H217" s="431">
        <f t="shared" si="80"/>
        <v>100</v>
      </c>
    </row>
    <row r="218" spans="1:8" ht="47.25" x14ac:dyDescent="0.2">
      <c r="A218" s="430" t="s">
        <v>102</v>
      </c>
      <c r="B218" s="95" t="s">
        <v>652</v>
      </c>
      <c r="C218" s="94" t="s">
        <v>118</v>
      </c>
      <c r="D218" s="92" t="s">
        <v>119</v>
      </c>
      <c r="E218" s="300">
        <f>ГРБС!G200</f>
        <v>1191.5999999999999</v>
      </c>
      <c r="F218" s="300">
        <f>ГРБС!H200</f>
        <v>1191.5999999999999</v>
      </c>
      <c r="G218" s="300">
        <f>ГРБС!I200</f>
        <v>1191.5999999999999</v>
      </c>
      <c r="H218" s="431">
        <f t="shared" si="80"/>
        <v>100</v>
      </c>
    </row>
    <row r="219" spans="1:8" ht="31.5" x14ac:dyDescent="0.2">
      <c r="A219" s="430" t="s">
        <v>102</v>
      </c>
      <c r="B219" s="226" t="s">
        <v>565</v>
      </c>
      <c r="C219" s="94"/>
      <c r="D219" s="92" t="s">
        <v>73</v>
      </c>
      <c r="E219" s="300">
        <f>E220</f>
        <v>974.8</v>
      </c>
      <c r="F219" s="300">
        <f t="shared" ref="F219:G219" si="107">F220</f>
        <v>974.8</v>
      </c>
      <c r="G219" s="300">
        <f t="shared" si="107"/>
        <v>974.8</v>
      </c>
      <c r="H219" s="431">
        <f t="shared" si="80"/>
        <v>100</v>
      </c>
    </row>
    <row r="220" spans="1:8" ht="47.25" x14ac:dyDescent="0.2">
      <c r="A220" s="432" t="s">
        <v>102</v>
      </c>
      <c r="B220" s="237" t="s">
        <v>565</v>
      </c>
      <c r="C220" s="98" t="s">
        <v>118</v>
      </c>
      <c r="D220" s="92" t="s">
        <v>119</v>
      </c>
      <c r="E220" s="280">
        <f>ГРБС!G202</f>
        <v>974.8</v>
      </c>
      <c r="F220" s="280">
        <f>ГРБС!H202</f>
        <v>974.8</v>
      </c>
      <c r="G220" s="300">
        <f>ГРБС!I202</f>
        <v>974.8</v>
      </c>
      <c r="H220" s="431">
        <f t="shared" si="80"/>
        <v>100</v>
      </c>
    </row>
    <row r="221" spans="1:8" ht="31.5" x14ac:dyDescent="0.2">
      <c r="A221" s="430" t="s">
        <v>102</v>
      </c>
      <c r="B221" s="95" t="s">
        <v>40</v>
      </c>
      <c r="C221" s="94"/>
      <c r="D221" s="131" t="s">
        <v>417</v>
      </c>
      <c r="E221" s="280">
        <f>E222+E224</f>
        <v>369.8</v>
      </c>
      <c r="F221" s="280">
        <f t="shared" ref="F221:G221" si="108">F222+F224</f>
        <v>369.8</v>
      </c>
      <c r="G221" s="280">
        <f t="shared" si="108"/>
        <v>369.6</v>
      </c>
      <c r="H221" s="431">
        <f t="shared" si="80"/>
        <v>99.945916711736075</v>
      </c>
    </row>
    <row r="222" spans="1:8" ht="78.75" x14ac:dyDescent="0.2">
      <c r="A222" s="430" t="s">
        <v>102</v>
      </c>
      <c r="B222" s="128" t="s">
        <v>599</v>
      </c>
      <c r="C222" s="94"/>
      <c r="D222" s="92" t="s">
        <v>598</v>
      </c>
      <c r="E222" s="280">
        <f>E223</f>
        <v>355.8</v>
      </c>
      <c r="F222" s="280">
        <f t="shared" ref="F222:G222" si="109">F223</f>
        <v>355.8</v>
      </c>
      <c r="G222" s="300">
        <f t="shared" si="109"/>
        <v>355.6</v>
      </c>
      <c r="H222" s="431">
        <f t="shared" si="80"/>
        <v>99.943788645306356</v>
      </c>
    </row>
    <row r="223" spans="1:8" ht="31.5" x14ac:dyDescent="0.2">
      <c r="A223" s="434" t="s">
        <v>102</v>
      </c>
      <c r="B223" s="132" t="s">
        <v>599</v>
      </c>
      <c r="C223" s="98" t="s">
        <v>137</v>
      </c>
      <c r="D223" s="96" t="s">
        <v>144</v>
      </c>
      <c r="E223" s="307">
        <f>ГРБС!G205</f>
        <v>355.8</v>
      </c>
      <c r="F223" s="307">
        <f>ГРБС!H205</f>
        <v>355.8</v>
      </c>
      <c r="G223" s="307">
        <f>ГРБС!I205</f>
        <v>355.6</v>
      </c>
      <c r="H223" s="433">
        <f t="shared" si="80"/>
        <v>99.943788645306356</v>
      </c>
    </row>
    <row r="224" spans="1:8" ht="141.75" x14ac:dyDescent="0.2">
      <c r="A224" s="430" t="s">
        <v>102</v>
      </c>
      <c r="B224" s="128" t="s">
        <v>828</v>
      </c>
      <c r="C224" s="94"/>
      <c r="D224" s="92" t="s">
        <v>822</v>
      </c>
      <c r="E224" s="280">
        <f>E225</f>
        <v>14</v>
      </c>
      <c r="F224" s="280">
        <f t="shared" ref="F224:G224" si="110">F225</f>
        <v>14</v>
      </c>
      <c r="G224" s="280">
        <f t="shared" si="110"/>
        <v>14</v>
      </c>
      <c r="H224" s="431">
        <f t="shared" si="80"/>
        <v>100</v>
      </c>
    </row>
    <row r="225" spans="1:8" ht="32.25" thickBot="1" x14ac:dyDescent="0.25">
      <c r="A225" s="432" t="s">
        <v>102</v>
      </c>
      <c r="B225" s="36" t="s">
        <v>828</v>
      </c>
      <c r="C225" s="112" t="s">
        <v>137</v>
      </c>
      <c r="D225" s="127" t="s">
        <v>144</v>
      </c>
      <c r="E225" s="307">
        <f>ГРБС!G207</f>
        <v>14</v>
      </c>
      <c r="F225" s="307">
        <f>ГРБС!H207</f>
        <v>14</v>
      </c>
      <c r="G225" s="307">
        <f>ГРБС!I207</f>
        <v>14</v>
      </c>
      <c r="H225" s="431">
        <f t="shared" si="80"/>
        <v>100</v>
      </c>
    </row>
    <row r="226" spans="1:8" ht="16.5" thickBot="1" x14ac:dyDescent="0.25">
      <c r="A226" s="243" t="s">
        <v>339</v>
      </c>
      <c r="B226" s="221"/>
      <c r="C226" s="142"/>
      <c r="D226" s="140" t="s">
        <v>340</v>
      </c>
      <c r="E226" s="296">
        <f>E227</f>
        <v>15326.7</v>
      </c>
      <c r="F226" s="296">
        <f t="shared" ref="F226:G226" si="111">F227</f>
        <v>15326.7</v>
      </c>
      <c r="G226" s="296">
        <f t="shared" si="111"/>
        <v>15044.3</v>
      </c>
      <c r="H226" s="374">
        <f t="shared" si="80"/>
        <v>98.157463772371074</v>
      </c>
    </row>
    <row r="227" spans="1:8" ht="46.9" customHeight="1" x14ac:dyDescent="0.2">
      <c r="A227" s="428" t="s">
        <v>339</v>
      </c>
      <c r="B227" s="218" t="s">
        <v>246</v>
      </c>
      <c r="C227" s="197"/>
      <c r="D227" s="127" t="s">
        <v>496</v>
      </c>
      <c r="E227" s="299">
        <f>E228</f>
        <v>15326.7</v>
      </c>
      <c r="F227" s="299">
        <f t="shared" ref="F227:G227" si="112">F228</f>
        <v>15326.7</v>
      </c>
      <c r="G227" s="299">
        <f t="shared" si="112"/>
        <v>15044.3</v>
      </c>
      <c r="H227" s="429">
        <f t="shared" si="80"/>
        <v>98.157463772371074</v>
      </c>
    </row>
    <row r="228" spans="1:8" ht="31.5" x14ac:dyDescent="0.2">
      <c r="A228" s="430" t="s">
        <v>339</v>
      </c>
      <c r="B228" s="95" t="s">
        <v>342</v>
      </c>
      <c r="C228" s="94"/>
      <c r="D228" s="92" t="s">
        <v>341</v>
      </c>
      <c r="E228" s="300">
        <f>E231+E229</f>
        <v>15326.7</v>
      </c>
      <c r="F228" s="300">
        <f t="shared" ref="F228:G228" si="113">F231+F229</f>
        <v>15326.7</v>
      </c>
      <c r="G228" s="300">
        <f t="shared" si="113"/>
        <v>15044.3</v>
      </c>
      <c r="H228" s="431">
        <f t="shared" si="80"/>
        <v>98.157463772371074</v>
      </c>
    </row>
    <row r="229" spans="1:8" ht="15.75" x14ac:dyDescent="0.2">
      <c r="A229" s="430" t="s">
        <v>339</v>
      </c>
      <c r="B229" s="95" t="s">
        <v>654</v>
      </c>
      <c r="C229" s="94"/>
      <c r="D229" s="138" t="s">
        <v>653</v>
      </c>
      <c r="E229" s="300">
        <f>E230</f>
        <v>12566.7</v>
      </c>
      <c r="F229" s="300">
        <f t="shared" ref="F229:G229" si="114">F230</f>
        <v>12566.7</v>
      </c>
      <c r="G229" s="300">
        <f t="shared" si="114"/>
        <v>12562</v>
      </c>
      <c r="H229" s="431">
        <f t="shared" si="80"/>
        <v>99.962599568701407</v>
      </c>
    </row>
    <row r="230" spans="1:8" ht="47.25" x14ac:dyDescent="0.2">
      <c r="A230" s="430" t="s">
        <v>339</v>
      </c>
      <c r="B230" s="95" t="s">
        <v>654</v>
      </c>
      <c r="C230" s="94" t="s">
        <v>118</v>
      </c>
      <c r="D230" s="127" t="s">
        <v>119</v>
      </c>
      <c r="E230" s="300">
        <f>ГРБС!G212</f>
        <v>12566.7</v>
      </c>
      <c r="F230" s="300">
        <f>ГРБС!H212</f>
        <v>12566.7</v>
      </c>
      <c r="G230" s="300">
        <f>ГРБС!I212</f>
        <v>12562</v>
      </c>
      <c r="H230" s="431">
        <f t="shared" si="80"/>
        <v>99.962599568701407</v>
      </c>
    </row>
    <row r="231" spans="1:8" ht="31.5" x14ac:dyDescent="0.2">
      <c r="A231" s="430" t="s">
        <v>339</v>
      </c>
      <c r="B231" s="95" t="s">
        <v>614</v>
      </c>
      <c r="C231" s="94"/>
      <c r="D231" s="138" t="s">
        <v>597</v>
      </c>
      <c r="E231" s="300">
        <f>E232</f>
        <v>2760</v>
      </c>
      <c r="F231" s="300">
        <f t="shared" ref="F231:G231" si="115">F232</f>
        <v>2760</v>
      </c>
      <c r="G231" s="300">
        <f t="shared" si="115"/>
        <v>2482.3000000000002</v>
      </c>
      <c r="H231" s="431">
        <f t="shared" si="80"/>
        <v>89.938405797101453</v>
      </c>
    </row>
    <row r="232" spans="1:8" ht="48" thickBot="1" x14ac:dyDescent="0.25">
      <c r="A232" s="432" t="s">
        <v>339</v>
      </c>
      <c r="B232" s="234" t="s">
        <v>614</v>
      </c>
      <c r="C232" s="143" t="s">
        <v>118</v>
      </c>
      <c r="D232" s="127" t="s">
        <v>119</v>
      </c>
      <c r="E232" s="307">
        <f>ГРБС!G214</f>
        <v>2760</v>
      </c>
      <c r="F232" s="307">
        <f>ГРБС!H214</f>
        <v>2760</v>
      </c>
      <c r="G232" s="307">
        <f>ГРБС!I214</f>
        <v>2482.3000000000002</v>
      </c>
      <c r="H232" s="433">
        <f t="shared" si="80"/>
        <v>89.938405797101453</v>
      </c>
    </row>
    <row r="233" spans="1:8" ht="32.25" thickBot="1" x14ac:dyDescent="0.25">
      <c r="A233" s="243" t="s">
        <v>107</v>
      </c>
      <c r="B233" s="217"/>
      <c r="C233" s="142"/>
      <c r="D233" s="140" t="s">
        <v>108</v>
      </c>
      <c r="E233" s="296">
        <f>E234</f>
        <v>162141.90000000002</v>
      </c>
      <c r="F233" s="296">
        <f t="shared" ref="F233:G233" si="116">F234</f>
        <v>162141.90000000002</v>
      </c>
      <c r="G233" s="296">
        <f t="shared" si="116"/>
        <v>161791.79999999999</v>
      </c>
      <c r="H233" s="374">
        <f t="shared" si="80"/>
        <v>99.784078020548648</v>
      </c>
    </row>
    <row r="234" spans="1:8" ht="46.9" customHeight="1" x14ac:dyDescent="0.2">
      <c r="A234" s="432" t="s">
        <v>107</v>
      </c>
      <c r="B234" s="218" t="s">
        <v>246</v>
      </c>
      <c r="C234" s="197"/>
      <c r="D234" s="127" t="s">
        <v>496</v>
      </c>
      <c r="E234" s="299">
        <f>E235+E240+E243</f>
        <v>162141.90000000002</v>
      </c>
      <c r="F234" s="299">
        <f>F235+F240+F243</f>
        <v>162141.90000000002</v>
      </c>
      <c r="G234" s="299">
        <f>G235+G240+G243</f>
        <v>161791.79999999999</v>
      </c>
      <c r="H234" s="429">
        <f t="shared" si="80"/>
        <v>99.784078020548648</v>
      </c>
    </row>
    <row r="235" spans="1:8" ht="78.75" x14ac:dyDescent="0.2">
      <c r="A235" s="430" t="s">
        <v>107</v>
      </c>
      <c r="B235" s="218" t="s">
        <v>247</v>
      </c>
      <c r="C235" s="94"/>
      <c r="D235" s="92" t="s">
        <v>314</v>
      </c>
      <c r="E235" s="300">
        <f>E236+E238</f>
        <v>85207.4</v>
      </c>
      <c r="F235" s="300">
        <f t="shared" ref="F235:G235" si="117">F236+F238</f>
        <v>85207.4</v>
      </c>
      <c r="G235" s="300">
        <f t="shared" si="117"/>
        <v>85205.4</v>
      </c>
      <c r="H235" s="431">
        <f t="shared" si="80"/>
        <v>99.997652786025625</v>
      </c>
    </row>
    <row r="236" spans="1:8" ht="35.450000000000003" customHeight="1" x14ac:dyDescent="0.2">
      <c r="A236" s="430" t="s">
        <v>107</v>
      </c>
      <c r="B236" s="218" t="s">
        <v>248</v>
      </c>
      <c r="C236" s="94"/>
      <c r="D236" s="92" t="s">
        <v>67</v>
      </c>
      <c r="E236" s="300">
        <f>E237</f>
        <v>60207.4</v>
      </c>
      <c r="F236" s="300">
        <f t="shared" ref="F236:G236" si="118">F237</f>
        <v>60207.4</v>
      </c>
      <c r="G236" s="300">
        <f t="shared" si="118"/>
        <v>60205.4</v>
      </c>
      <c r="H236" s="431">
        <f t="shared" si="80"/>
        <v>99.996678149197606</v>
      </c>
    </row>
    <row r="237" spans="1:8" ht="47.25" x14ac:dyDescent="0.2">
      <c r="A237" s="430" t="s">
        <v>107</v>
      </c>
      <c r="B237" s="218" t="s">
        <v>248</v>
      </c>
      <c r="C237" s="94" t="s">
        <v>118</v>
      </c>
      <c r="D237" s="92" t="s">
        <v>119</v>
      </c>
      <c r="E237" s="300">
        <f>ГРБС!G219</f>
        <v>60207.4</v>
      </c>
      <c r="F237" s="280">
        <f>ГРБС!H219</f>
        <v>60207.4</v>
      </c>
      <c r="G237" s="300">
        <f>ГРБС!I219</f>
        <v>60205.4</v>
      </c>
      <c r="H237" s="431">
        <f t="shared" si="80"/>
        <v>99.996678149197606</v>
      </c>
    </row>
    <row r="238" spans="1:8" ht="63" x14ac:dyDescent="0.2">
      <c r="A238" s="430" t="s">
        <v>107</v>
      </c>
      <c r="B238" s="95" t="s">
        <v>497</v>
      </c>
      <c r="C238" s="94"/>
      <c r="D238" s="92" t="s">
        <v>456</v>
      </c>
      <c r="E238" s="300">
        <f>E239</f>
        <v>25000</v>
      </c>
      <c r="F238" s="300">
        <f t="shared" ref="F238:G238" si="119">F239</f>
        <v>25000</v>
      </c>
      <c r="G238" s="300">
        <f t="shared" si="119"/>
        <v>25000</v>
      </c>
      <c r="H238" s="431">
        <f t="shared" si="80"/>
        <v>100</v>
      </c>
    </row>
    <row r="239" spans="1:8" ht="47.25" x14ac:dyDescent="0.2">
      <c r="A239" s="430" t="s">
        <v>107</v>
      </c>
      <c r="B239" s="95" t="s">
        <v>497</v>
      </c>
      <c r="C239" s="94" t="s">
        <v>118</v>
      </c>
      <c r="D239" s="92" t="s">
        <v>119</v>
      </c>
      <c r="E239" s="300">
        <f>ГРБС!G221</f>
        <v>25000</v>
      </c>
      <c r="F239" s="300">
        <f>ГРБС!H221</f>
        <v>25000</v>
      </c>
      <c r="G239" s="300">
        <f>ГРБС!I221</f>
        <v>25000</v>
      </c>
      <c r="H239" s="431">
        <f t="shared" si="80"/>
        <v>100</v>
      </c>
    </row>
    <row r="240" spans="1:8" ht="31.5" x14ac:dyDescent="0.2">
      <c r="A240" s="428" t="s">
        <v>107</v>
      </c>
      <c r="B240" s="106" t="s">
        <v>249</v>
      </c>
      <c r="C240" s="91"/>
      <c r="D240" s="123" t="s">
        <v>313</v>
      </c>
      <c r="E240" s="300">
        <f>E241</f>
        <v>49811.3</v>
      </c>
      <c r="F240" s="300">
        <f t="shared" ref="F240:G240" si="120">F241</f>
        <v>49811.3</v>
      </c>
      <c r="G240" s="300">
        <f t="shared" si="120"/>
        <v>49491.199999999997</v>
      </c>
      <c r="H240" s="431">
        <f t="shared" si="80"/>
        <v>99.35737473223945</v>
      </c>
    </row>
    <row r="241" spans="1:8" ht="48" customHeight="1" x14ac:dyDescent="0.2">
      <c r="A241" s="428" t="s">
        <v>107</v>
      </c>
      <c r="B241" s="106" t="s">
        <v>498</v>
      </c>
      <c r="C241" s="94"/>
      <c r="D241" s="92" t="s">
        <v>87</v>
      </c>
      <c r="E241" s="300">
        <f>E242</f>
        <v>49811.3</v>
      </c>
      <c r="F241" s="300">
        <f t="shared" ref="F241:G241" si="121">F242</f>
        <v>49811.3</v>
      </c>
      <c r="G241" s="300">
        <f t="shared" si="121"/>
        <v>49491.199999999997</v>
      </c>
      <c r="H241" s="431">
        <f t="shared" si="80"/>
        <v>99.35737473223945</v>
      </c>
    </row>
    <row r="242" spans="1:8" ht="47.25" x14ac:dyDescent="0.2">
      <c r="A242" s="430" t="s">
        <v>107</v>
      </c>
      <c r="B242" s="106" t="s">
        <v>498</v>
      </c>
      <c r="C242" s="94" t="s">
        <v>118</v>
      </c>
      <c r="D242" s="92" t="s">
        <v>119</v>
      </c>
      <c r="E242" s="300">
        <f>ГРБС!G224</f>
        <v>49811.3</v>
      </c>
      <c r="F242" s="280">
        <f>ГРБС!H224</f>
        <v>49811.3</v>
      </c>
      <c r="G242" s="300">
        <f>ГРБС!I224</f>
        <v>49491.199999999997</v>
      </c>
      <c r="H242" s="431">
        <f t="shared" si="80"/>
        <v>99.35737473223945</v>
      </c>
    </row>
    <row r="243" spans="1:8" ht="31.5" x14ac:dyDescent="0.2">
      <c r="A243" s="430" t="s">
        <v>107</v>
      </c>
      <c r="B243" s="106" t="s">
        <v>250</v>
      </c>
      <c r="C243" s="94"/>
      <c r="D243" s="92" t="s">
        <v>312</v>
      </c>
      <c r="E243" s="300">
        <f>E244+E246</f>
        <v>27123.200000000001</v>
      </c>
      <c r="F243" s="300">
        <f t="shared" ref="F243:G243" si="122">F244+F246</f>
        <v>27123.200000000001</v>
      </c>
      <c r="G243" s="300">
        <f t="shared" si="122"/>
        <v>27095.200000000001</v>
      </c>
      <c r="H243" s="431">
        <f t="shared" ref="H243:H305" si="123">G243/F243*100</f>
        <v>99.896767343086353</v>
      </c>
    </row>
    <row r="244" spans="1:8" ht="31.5" x14ac:dyDescent="0.2">
      <c r="A244" s="430" t="s">
        <v>107</v>
      </c>
      <c r="B244" s="106" t="s">
        <v>251</v>
      </c>
      <c r="C244" s="94"/>
      <c r="D244" s="92" t="s">
        <v>273</v>
      </c>
      <c r="E244" s="300">
        <f>E245</f>
        <v>10123.200000000001</v>
      </c>
      <c r="F244" s="300">
        <f t="shared" ref="F244:G244" si="124">F245</f>
        <v>10123.200000000001</v>
      </c>
      <c r="G244" s="300">
        <f t="shared" si="124"/>
        <v>10095.200000000001</v>
      </c>
      <c r="H244" s="431">
        <f t="shared" si="123"/>
        <v>99.723407618144449</v>
      </c>
    </row>
    <row r="245" spans="1:8" ht="47.25" x14ac:dyDescent="0.2">
      <c r="A245" s="430" t="s">
        <v>107</v>
      </c>
      <c r="B245" s="113" t="s">
        <v>251</v>
      </c>
      <c r="C245" s="94" t="s">
        <v>118</v>
      </c>
      <c r="D245" s="92" t="s">
        <v>119</v>
      </c>
      <c r="E245" s="280">
        <f>ГРБС!G227</f>
        <v>10123.200000000001</v>
      </c>
      <c r="F245" s="280">
        <f>ГРБС!H227</f>
        <v>10123.200000000001</v>
      </c>
      <c r="G245" s="300">
        <f>ГРБС!I227</f>
        <v>10095.200000000001</v>
      </c>
      <c r="H245" s="431">
        <f t="shared" si="123"/>
        <v>99.723407618144449</v>
      </c>
    </row>
    <row r="246" spans="1:8" ht="47.25" x14ac:dyDescent="0.2">
      <c r="A246" s="436" t="s">
        <v>107</v>
      </c>
      <c r="B246" s="113" t="s">
        <v>499</v>
      </c>
      <c r="C246" s="94"/>
      <c r="D246" s="92" t="s">
        <v>491</v>
      </c>
      <c r="E246" s="280">
        <f>E247</f>
        <v>17000</v>
      </c>
      <c r="F246" s="280">
        <f t="shared" ref="F246:G246" si="125">F247</f>
        <v>17000</v>
      </c>
      <c r="G246" s="300">
        <f t="shared" si="125"/>
        <v>17000</v>
      </c>
      <c r="H246" s="431">
        <f t="shared" si="123"/>
        <v>100</v>
      </c>
    </row>
    <row r="247" spans="1:8" ht="48" thickBot="1" x14ac:dyDescent="0.25">
      <c r="A247" s="434" t="s">
        <v>107</v>
      </c>
      <c r="B247" s="113" t="s">
        <v>499</v>
      </c>
      <c r="C247" s="98" t="s">
        <v>118</v>
      </c>
      <c r="D247" s="96" t="s">
        <v>119</v>
      </c>
      <c r="E247" s="281">
        <f>ГРБС!G229</f>
        <v>17000</v>
      </c>
      <c r="F247" s="281">
        <f>ГРБС!H229</f>
        <v>17000</v>
      </c>
      <c r="G247" s="301">
        <f>ГРБС!I229</f>
        <v>17000</v>
      </c>
      <c r="H247" s="433">
        <f t="shared" si="123"/>
        <v>100</v>
      </c>
    </row>
    <row r="248" spans="1:8" ht="32.25" thickBot="1" x14ac:dyDescent="0.25">
      <c r="A248" s="243" t="s">
        <v>289</v>
      </c>
      <c r="B248" s="217"/>
      <c r="C248" s="142"/>
      <c r="D248" s="140" t="s">
        <v>188</v>
      </c>
      <c r="E248" s="296">
        <f>E249+E253+E259+E256</f>
        <v>3724</v>
      </c>
      <c r="F248" s="296">
        <f>F249+F253+F259+F256</f>
        <v>3724</v>
      </c>
      <c r="G248" s="296">
        <f>G249+G253+G259+G256</f>
        <v>3596.8</v>
      </c>
      <c r="H248" s="374">
        <f t="shared" si="123"/>
        <v>96.5843179377014</v>
      </c>
    </row>
    <row r="249" spans="1:8" ht="94.5" x14ac:dyDescent="0.2">
      <c r="A249" s="432" t="s">
        <v>289</v>
      </c>
      <c r="B249" s="79" t="s">
        <v>236</v>
      </c>
      <c r="C249" s="238"/>
      <c r="D249" s="123" t="s">
        <v>516</v>
      </c>
      <c r="E249" s="299">
        <f>E250</f>
        <v>249</v>
      </c>
      <c r="F249" s="299">
        <f t="shared" ref="F249:G249" si="126">F250</f>
        <v>249</v>
      </c>
      <c r="G249" s="299">
        <f t="shared" si="126"/>
        <v>249</v>
      </c>
      <c r="H249" s="429">
        <f t="shared" si="123"/>
        <v>100</v>
      </c>
    </row>
    <row r="250" spans="1:8" ht="66.599999999999994" customHeight="1" x14ac:dyDescent="0.2">
      <c r="A250" s="435" t="s">
        <v>289</v>
      </c>
      <c r="B250" s="109" t="s">
        <v>253</v>
      </c>
      <c r="C250" s="135"/>
      <c r="D250" s="125" t="s">
        <v>567</v>
      </c>
      <c r="E250" s="300">
        <f>E251</f>
        <v>249</v>
      </c>
      <c r="F250" s="300">
        <f t="shared" ref="F250:G250" si="127">F251</f>
        <v>249</v>
      </c>
      <c r="G250" s="300">
        <f t="shared" si="127"/>
        <v>249</v>
      </c>
      <c r="H250" s="431">
        <f t="shared" si="123"/>
        <v>100</v>
      </c>
    </row>
    <row r="251" spans="1:8" ht="63" x14ac:dyDescent="0.2">
      <c r="A251" s="435" t="s">
        <v>289</v>
      </c>
      <c r="B251" s="109" t="s">
        <v>530</v>
      </c>
      <c r="C251" s="135"/>
      <c r="D251" s="117" t="s">
        <v>105</v>
      </c>
      <c r="E251" s="300">
        <f>E252</f>
        <v>249</v>
      </c>
      <c r="F251" s="300">
        <f t="shared" ref="F251:G251" si="128">F252</f>
        <v>249</v>
      </c>
      <c r="G251" s="300">
        <f t="shared" si="128"/>
        <v>249</v>
      </c>
      <c r="H251" s="431">
        <f t="shared" si="123"/>
        <v>100</v>
      </c>
    </row>
    <row r="252" spans="1:8" ht="94.5" x14ac:dyDescent="0.2">
      <c r="A252" s="435" t="s">
        <v>289</v>
      </c>
      <c r="B252" s="109" t="s">
        <v>530</v>
      </c>
      <c r="C252" s="94" t="s">
        <v>304</v>
      </c>
      <c r="D252" s="117" t="s">
        <v>421</v>
      </c>
      <c r="E252" s="299">
        <f>ГРБС!G234</f>
        <v>249</v>
      </c>
      <c r="F252" s="280">
        <f>ГРБС!H234</f>
        <v>249</v>
      </c>
      <c r="G252" s="300">
        <f>ГРБС!I234</f>
        <v>249</v>
      </c>
      <c r="H252" s="431">
        <f t="shared" si="123"/>
        <v>100</v>
      </c>
    </row>
    <row r="253" spans="1:8" ht="78" customHeight="1" x14ac:dyDescent="0.2">
      <c r="A253" s="428" t="s">
        <v>289</v>
      </c>
      <c r="B253" s="108" t="s">
        <v>232</v>
      </c>
      <c r="C253" s="94"/>
      <c r="D253" s="125" t="s">
        <v>520</v>
      </c>
      <c r="E253" s="300">
        <f>E254</f>
        <v>522</v>
      </c>
      <c r="F253" s="300">
        <f t="shared" ref="F253:G253" si="129">F254</f>
        <v>522</v>
      </c>
      <c r="G253" s="300">
        <f t="shared" si="129"/>
        <v>522</v>
      </c>
      <c r="H253" s="431">
        <f t="shared" si="123"/>
        <v>100</v>
      </c>
    </row>
    <row r="254" spans="1:8" ht="78.75" x14ac:dyDescent="0.2">
      <c r="A254" s="430" t="s">
        <v>289</v>
      </c>
      <c r="B254" s="108" t="s">
        <v>543</v>
      </c>
      <c r="C254" s="135"/>
      <c r="D254" s="239" t="s">
        <v>544</v>
      </c>
      <c r="E254" s="300">
        <f>E255</f>
        <v>522</v>
      </c>
      <c r="F254" s="300">
        <f>F255</f>
        <v>522</v>
      </c>
      <c r="G254" s="300">
        <f>G255</f>
        <v>522</v>
      </c>
      <c r="H254" s="431">
        <f t="shared" si="123"/>
        <v>100</v>
      </c>
    </row>
    <row r="255" spans="1:8" ht="94.5" x14ac:dyDescent="0.2">
      <c r="A255" s="430" t="s">
        <v>289</v>
      </c>
      <c r="B255" s="94" t="s">
        <v>543</v>
      </c>
      <c r="C255" s="94" t="s">
        <v>304</v>
      </c>
      <c r="D255" s="92" t="s">
        <v>421</v>
      </c>
      <c r="E255" s="280">
        <f>ГРБС!G237</f>
        <v>522</v>
      </c>
      <c r="F255" s="280">
        <f>ГРБС!H237</f>
        <v>522</v>
      </c>
      <c r="G255" s="300">
        <f>ГРБС!I237</f>
        <v>522</v>
      </c>
      <c r="H255" s="431">
        <f t="shared" si="123"/>
        <v>100</v>
      </c>
    </row>
    <row r="256" spans="1:8" ht="47.45" customHeight="1" x14ac:dyDescent="0.2">
      <c r="A256" s="430" t="s">
        <v>289</v>
      </c>
      <c r="B256" s="95" t="s">
        <v>223</v>
      </c>
      <c r="C256" s="94"/>
      <c r="D256" s="125" t="s">
        <v>521</v>
      </c>
      <c r="E256" s="280">
        <f>E257</f>
        <v>2263</v>
      </c>
      <c r="F256" s="280">
        <f t="shared" ref="F256:G256" si="130">F257</f>
        <v>2263</v>
      </c>
      <c r="G256" s="300">
        <f t="shared" si="130"/>
        <v>2263</v>
      </c>
      <c r="H256" s="431">
        <f t="shared" si="123"/>
        <v>100</v>
      </c>
    </row>
    <row r="257" spans="1:8" ht="63" x14ac:dyDescent="0.2">
      <c r="A257" s="430" t="s">
        <v>289</v>
      </c>
      <c r="B257" s="106" t="s">
        <v>546</v>
      </c>
      <c r="C257" s="94"/>
      <c r="D257" s="92" t="s">
        <v>685</v>
      </c>
      <c r="E257" s="280">
        <f>E258</f>
        <v>2263</v>
      </c>
      <c r="F257" s="280">
        <f t="shared" ref="F257:G257" si="131">F258</f>
        <v>2263</v>
      </c>
      <c r="G257" s="300">
        <f t="shared" si="131"/>
        <v>2263</v>
      </c>
      <c r="H257" s="431">
        <f t="shared" si="123"/>
        <v>100</v>
      </c>
    </row>
    <row r="258" spans="1:8" ht="47.25" x14ac:dyDescent="0.2">
      <c r="A258" s="430" t="s">
        <v>289</v>
      </c>
      <c r="B258" s="95" t="s">
        <v>546</v>
      </c>
      <c r="C258" s="94" t="s">
        <v>118</v>
      </c>
      <c r="D258" s="92" t="s">
        <v>119</v>
      </c>
      <c r="E258" s="280">
        <f>ГРБС!G240</f>
        <v>2263</v>
      </c>
      <c r="F258" s="280">
        <f>ГРБС!H240</f>
        <v>2263</v>
      </c>
      <c r="G258" s="300">
        <f>ГРБС!I240</f>
        <v>2263</v>
      </c>
      <c r="H258" s="431">
        <f t="shared" si="123"/>
        <v>100</v>
      </c>
    </row>
    <row r="259" spans="1:8" ht="48.6" customHeight="1" x14ac:dyDescent="0.2">
      <c r="A259" s="430" t="s">
        <v>289</v>
      </c>
      <c r="B259" s="223" t="s">
        <v>360</v>
      </c>
      <c r="C259" s="91"/>
      <c r="D259" s="123" t="s">
        <v>359</v>
      </c>
      <c r="E259" s="299">
        <f>E260+E262+E264</f>
        <v>690</v>
      </c>
      <c r="F259" s="299">
        <f t="shared" ref="F259:G259" si="132">F260+F262+F264</f>
        <v>690</v>
      </c>
      <c r="G259" s="299">
        <f t="shared" si="132"/>
        <v>562.79999999999995</v>
      </c>
      <c r="H259" s="431">
        <f t="shared" si="123"/>
        <v>81.565217391304344</v>
      </c>
    </row>
    <row r="260" spans="1:8" ht="192" customHeight="1" x14ac:dyDescent="0.2">
      <c r="A260" s="430" t="s">
        <v>289</v>
      </c>
      <c r="B260" s="223" t="s">
        <v>376</v>
      </c>
      <c r="C260" s="94"/>
      <c r="D260" s="257" t="s">
        <v>684</v>
      </c>
      <c r="E260" s="300">
        <f>E261</f>
        <v>520</v>
      </c>
      <c r="F260" s="300">
        <f t="shared" ref="F260:G260" si="133">F261</f>
        <v>520</v>
      </c>
      <c r="G260" s="300">
        <f t="shared" si="133"/>
        <v>416.4</v>
      </c>
      <c r="H260" s="431">
        <f t="shared" si="123"/>
        <v>80.076923076923066</v>
      </c>
    </row>
    <row r="261" spans="1:8" ht="47.25" x14ac:dyDescent="0.2">
      <c r="A261" s="434" t="s">
        <v>289</v>
      </c>
      <c r="B261" s="222" t="s">
        <v>376</v>
      </c>
      <c r="C261" s="98" t="s">
        <v>118</v>
      </c>
      <c r="D261" s="92" t="s">
        <v>119</v>
      </c>
      <c r="E261" s="280">
        <f>ГРБС!G243</f>
        <v>520</v>
      </c>
      <c r="F261" s="280">
        <f>ГРБС!H243</f>
        <v>520</v>
      </c>
      <c r="G261" s="300">
        <f>ГРБС!I243</f>
        <v>416.4</v>
      </c>
      <c r="H261" s="431">
        <f t="shared" si="123"/>
        <v>80.076923076923066</v>
      </c>
    </row>
    <row r="262" spans="1:8" ht="110.25" x14ac:dyDescent="0.2">
      <c r="A262" s="430" t="s">
        <v>289</v>
      </c>
      <c r="B262" s="94" t="s">
        <v>571</v>
      </c>
      <c r="C262" s="94"/>
      <c r="D262" s="92" t="s">
        <v>572</v>
      </c>
      <c r="E262" s="280">
        <f>E263</f>
        <v>62</v>
      </c>
      <c r="F262" s="280">
        <f t="shared" ref="F262:G262" si="134">F263</f>
        <v>62</v>
      </c>
      <c r="G262" s="300">
        <f t="shared" si="134"/>
        <v>48</v>
      </c>
      <c r="H262" s="431">
        <f t="shared" si="123"/>
        <v>77.41935483870968</v>
      </c>
    </row>
    <row r="263" spans="1:8" ht="47.25" x14ac:dyDescent="0.2">
      <c r="A263" s="430" t="s">
        <v>289</v>
      </c>
      <c r="B263" s="94" t="s">
        <v>571</v>
      </c>
      <c r="C263" s="94" t="s">
        <v>118</v>
      </c>
      <c r="D263" s="92" t="s">
        <v>119</v>
      </c>
      <c r="E263" s="280">
        <f>ГРБС!G245</f>
        <v>62</v>
      </c>
      <c r="F263" s="280">
        <f>ГРБС!H245</f>
        <v>62</v>
      </c>
      <c r="G263" s="300">
        <f>ГРБС!I245</f>
        <v>48</v>
      </c>
      <c r="H263" s="431">
        <f t="shared" si="123"/>
        <v>77.41935483870968</v>
      </c>
    </row>
    <row r="264" spans="1:8" ht="47.25" x14ac:dyDescent="0.2">
      <c r="A264" s="430" t="s">
        <v>289</v>
      </c>
      <c r="B264" s="94" t="s">
        <v>655</v>
      </c>
      <c r="C264" s="94"/>
      <c r="D264" s="92" t="s">
        <v>693</v>
      </c>
      <c r="E264" s="280">
        <f>E265</f>
        <v>108</v>
      </c>
      <c r="F264" s="280">
        <f t="shared" ref="F264:G264" si="135">F265</f>
        <v>108</v>
      </c>
      <c r="G264" s="300">
        <f t="shared" si="135"/>
        <v>98.4</v>
      </c>
      <c r="H264" s="431">
        <f t="shared" si="123"/>
        <v>91.111111111111114</v>
      </c>
    </row>
    <row r="265" spans="1:8" ht="48" thickBot="1" x14ac:dyDescent="0.25">
      <c r="A265" s="434" t="s">
        <v>289</v>
      </c>
      <c r="B265" s="98" t="s">
        <v>655</v>
      </c>
      <c r="C265" s="98" t="s">
        <v>118</v>
      </c>
      <c r="D265" s="96" t="s">
        <v>119</v>
      </c>
      <c r="E265" s="281">
        <f>ГРБС!G247</f>
        <v>108</v>
      </c>
      <c r="F265" s="281">
        <f>ГРБС!H247</f>
        <v>108</v>
      </c>
      <c r="G265" s="301">
        <f>ГРБС!I247</f>
        <v>98.4</v>
      </c>
      <c r="H265" s="433">
        <f t="shared" si="123"/>
        <v>91.111111111111114</v>
      </c>
    </row>
    <row r="266" spans="1:8" ht="32.25" thickBot="1" x14ac:dyDescent="0.25">
      <c r="A266" s="373" t="s">
        <v>189</v>
      </c>
      <c r="B266" s="230"/>
      <c r="C266" s="181"/>
      <c r="D266" s="177" t="s">
        <v>190</v>
      </c>
      <c r="E266" s="253">
        <f>E267+E302+E328+E403</f>
        <v>347582.30000000005</v>
      </c>
      <c r="F266" s="253">
        <f t="shared" ref="F266:G266" si="136">F267+F302+F328+F403</f>
        <v>351771.80000000005</v>
      </c>
      <c r="G266" s="253">
        <f t="shared" si="136"/>
        <v>239239.90000000002</v>
      </c>
      <c r="H266" s="372">
        <f t="shared" si="123"/>
        <v>68.009971237034918</v>
      </c>
    </row>
    <row r="267" spans="1:8" ht="16.5" thickBot="1" x14ac:dyDescent="0.25">
      <c r="A267" s="243" t="s">
        <v>165</v>
      </c>
      <c r="B267" s="217"/>
      <c r="C267" s="142"/>
      <c r="D267" s="140" t="s">
        <v>164</v>
      </c>
      <c r="E267" s="296">
        <f>E268+E274+E279+E293+E296</f>
        <v>54266.8</v>
      </c>
      <c r="F267" s="296">
        <f t="shared" ref="F267:G267" si="137">F268+F274+F279+F293+F296</f>
        <v>54524</v>
      </c>
      <c r="G267" s="296">
        <f t="shared" si="137"/>
        <v>44816.800000000003</v>
      </c>
      <c r="H267" s="374">
        <f t="shared" si="123"/>
        <v>82.196463942484044</v>
      </c>
    </row>
    <row r="268" spans="1:8" ht="94.5" x14ac:dyDescent="0.2">
      <c r="A268" s="428" t="s">
        <v>165</v>
      </c>
      <c r="B268" s="79" t="s">
        <v>236</v>
      </c>
      <c r="C268" s="238"/>
      <c r="D268" s="103" t="s">
        <v>516</v>
      </c>
      <c r="E268" s="307">
        <f>E269</f>
        <v>393.7</v>
      </c>
      <c r="F268" s="307">
        <f t="shared" ref="F268:G268" si="138">F269</f>
        <v>393.7</v>
      </c>
      <c r="G268" s="307">
        <f t="shared" si="138"/>
        <v>386</v>
      </c>
      <c r="H268" s="429">
        <f t="shared" si="123"/>
        <v>98.044196088392184</v>
      </c>
    </row>
    <row r="269" spans="1:8" ht="63" x14ac:dyDescent="0.2">
      <c r="A269" s="435" t="s">
        <v>165</v>
      </c>
      <c r="B269" s="109" t="s">
        <v>27</v>
      </c>
      <c r="C269" s="135"/>
      <c r="D269" s="117" t="s">
        <v>687</v>
      </c>
      <c r="E269" s="280">
        <f>E270+E272</f>
        <v>393.7</v>
      </c>
      <c r="F269" s="280">
        <f>F270+F272</f>
        <v>393.7</v>
      </c>
      <c r="G269" s="300">
        <f>G270+G272</f>
        <v>386</v>
      </c>
      <c r="H269" s="431">
        <f t="shared" si="123"/>
        <v>98.044196088392184</v>
      </c>
    </row>
    <row r="270" spans="1:8" ht="78.75" x14ac:dyDescent="0.2">
      <c r="A270" s="435" t="s">
        <v>165</v>
      </c>
      <c r="B270" s="95" t="s">
        <v>308</v>
      </c>
      <c r="C270" s="94"/>
      <c r="D270" s="101" t="s">
        <v>307</v>
      </c>
      <c r="E270" s="280">
        <f>E271</f>
        <v>7.7</v>
      </c>
      <c r="F270" s="280">
        <f t="shared" ref="F270:G270" si="139">F271</f>
        <v>7.7</v>
      </c>
      <c r="G270" s="280">
        <f t="shared" si="139"/>
        <v>0</v>
      </c>
      <c r="H270" s="431">
        <f t="shared" si="123"/>
        <v>0</v>
      </c>
    </row>
    <row r="271" spans="1:8" ht="15.75" x14ac:dyDescent="0.2">
      <c r="A271" s="435" t="s">
        <v>165</v>
      </c>
      <c r="B271" s="95" t="s">
        <v>308</v>
      </c>
      <c r="C271" s="94" t="s">
        <v>277</v>
      </c>
      <c r="D271" s="92" t="s">
        <v>283</v>
      </c>
      <c r="E271" s="280">
        <f>ГРБС!G253</f>
        <v>7.7</v>
      </c>
      <c r="F271" s="280">
        <f>ГРБС!H253</f>
        <v>7.7</v>
      </c>
      <c r="G271" s="300">
        <f>ГРБС!I253</f>
        <v>0</v>
      </c>
      <c r="H271" s="431">
        <f t="shared" si="123"/>
        <v>0</v>
      </c>
    </row>
    <row r="272" spans="1:8" ht="63" x14ac:dyDescent="0.2">
      <c r="A272" s="435" t="s">
        <v>165</v>
      </c>
      <c r="B272" s="95" t="s">
        <v>656</v>
      </c>
      <c r="C272" s="94"/>
      <c r="D272" s="114" t="s">
        <v>694</v>
      </c>
      <c r="E272" s="299">
        <f>E273</f>
        <v>386</v>
      </c>
      <c r="F272" s="299">
        <f t="shared" ref="F272:G272" si="140">F273</f>
        <v>386</v>
      </c>
      <c r="G272" s="299">
        <f t="shared" si="140"/>
        <v>386</v>
      </c>
      <c r="H272" s="431">
        <f t="shared" si="123"/>
        <v>100</v>
      </c>
    </row>
    <row r="273" spans="1:8" ht="47.25" x14ac:dyDescent="0.2">
      <c r="A273" s="435" t="s">
        <v>165</v>
      </c>
      <c r="B273" s="113" t="s">
        <v>656</v>
      </c>
      <c r="C273" s="108" t="s">
        <v>118</v>
      </c>
      <c r="D273" s="92" t="s">
        <v>119</v>
      </c>
      <c r="E273" s="299">
        <f>ГРБС!G255</f>
        <v>386</v>
      </c>
      <c r="F273" s="299">
        <f>ГРБС!H255</f>
        <v>386</v>
      </c>
      <c r="G273" s="299">
        <f>ГРБС!I255</f>
        <v>386</v>
      </c>
      <c r="H273" s="431">
        <f t="shared" si="123"/>
        <v>100</v>
      </c>
    </row>
    <row r="274" spans="1:8" ht="63.6" customHeight="1" x14ac:dyDescent="0.2">
      <c r="A274" s="430" t="s">
        <v>165</v>
      </c>
      <c r="B274" s="94" t="s">
        <v>237</v>
      </c>
      <c r="C274" s="91"/>
      <c r="D274" s="123" t="s">
        <v>511</v>
      </c>
      <c r="E274" s="299">
        <f>E275+E277</f>
        <v>5417.9</v>
      </c>
      <c r="F274" s="299">
        <f t="shared" ref="F274:G274" si="141">F275+F277</f>
        <v>5417.9</v>
      </c>
      <c r="G274" s="299">
        <f t="shared" si="141"/>
        <v>5040.2</v>
      </c>
      <c r="H274" s="431">
        <f t="shared" si="123"/>
        <v>93.028664242603227</v>
      </c>
    </row>
    <row r="275" spans="1:8" ht="47.25" x14ac:dyDescent="0.2">
      <c r="A275" s="435" t="s">
        <v>165</v>
      </c>
      <c r="B275" s="95" t="s">
        <v>512</v>
      </c>
      <c r="C275" s="135"/>
      <c r="D275" s="92" t="s">
        <v>271</v>
      </c>
      <c r="E275" s="301">
        <f>E276</f>
        <v>17</v>
      </c>
      <c r="F275" s="301">
        <f t="shared" ref="F275:G275" si="142">F276</f>
        <v>17</v>
      </c>
      <c r="G275" s="301">
        <f t="shared" si="142"/>
        <v>0</v>
      </c>
      <c r="H275" s="431">
        <f t="shared" si="123"/>
        <v>0</v>
      </c>
    </row>
    <row r="276" spans="1:8" ht="47.25" x14ac:dyDescent="0.2">
      <c r="A276" s="436" t="s">
        <v>165</v>
      </c>
      <c r="B276" s="95" t="s">
        <v>512</v>
      </c>
      <c r="C276" s="94" t="s">
        <v>118</v>
      </c>
      <c r="D276" s="92" t="s">
        <v>119</v>
      </c>
      <c r="E276" s="301">
        <f>ГРБС!G258</f>
        <v>17</v>
      </c>
      <c r="F276" s="280">
        <f>ГРБС!H258</f>
        <v>17</v>
      </c>
      <c r="G276" s="300">
        <f>ГРБС!I258</f>
        <v>0</v>
      </c>
      <c r="H276" s="431">
        <f t="shared" si="123"/>
        <v>0</v>
      </c>
    </row>
    <row r="277" spans="1:8" ht="31.5" x14ac:dyDescent="0.2">
      <c r="A277" s="435" t="s">
        <v>165</v>
      </c>
      <c r="B277" s="95" t="s">
        <v>379</v>
      </c>
      <c r="C277" s="94"/>
      <c r="D277" s="92" t="s">
        <v>455</v>
      </c>
      <c r="E277" s="300">
        <f>E278</f>
        <v>5400.9</v>
      </c>
      <c r="F277" s="300">
        <f t="shared" ref="F277:G277" si="143">F278</f>
        <v>5400.9</v>
      </c>
      <c r="G277" s="300">
        <f t="shared" si="143"/>
        <v>5040.2</v>
      </c>
      <c r="H277" s="431">
        <f t="shared" si="123"/>
        <v>93.321483456460967</v>
      </c>
    </row>
    <row r="278" spans="1:8" ht="47.25" x14ac:dyDescent="0.2">
      <c r="A278" s="436" t="s">
        <v>165</v>
      </c>
      <c r="B278" s="95" t="s">
        <v>379</v>
      </c>
      <c r="C278" s="94" t="s">
        <v>118</v>
      </c>
      <c r="D278" s="92" t="s">
        <v>119</v>
      </c>
      <c r="E278" s="301">
        <f>ГРБС!G260</f>
        <v>5400.9</v>
      </c>
      <c r="F278" s="280">
        <f>ГРБС!H260</f>
        <v>5400.9</v>
      </c>
      <c r="G278" s="300">
        <f>ГРБС!I260</f>
        <v>5040.2</v>
      </c>
      <c r="H278" s="431">
        <f t="shared" si="123"/>
        <v>93.321483456460967</v>
      </c>
    </row>
    <row r="279" spans="1:8" ht="125.45" customHeight="1" x14ac:dyDescent="0.2">
      <c r="A279" s="430" t="s">
        <v>165</v>
      </c>
      <c r="B279" s="226" t="s">
        <v>121</v>
      </c>
      <c r="C279" s="94"/>
      <c r="D279" s="92" t="s">
        <v>361</v>
      </c>
      <c r="E279" s="300">
        <f>E280+E285+E290</f>
        <v>43503.4</v>
      </c>
      <c r="F279" s="300">
        <f t="shared" ref="F279:G279" si="144">F280+F285+F290</f>
        <v>43503.4</v>
      </c>
      <c r="G279" s="300">
        <f t="shared" si="144"/>
        <v>36090.300000000003</v>
      </c>
      <c r="H279" s="431">
        <f t="shared" si="123"/>
        <v>82.959722688341614</v>
      </c>
    </row>
    <row r="280" spans="1:8" ht="94.5" x14ac:dyDescent="0.2">
      <c r="A280" s="430" t="s">
        <v>165</v>
      </c>
      <c r="B280" s="95" t="s">
        <v>581</v>
      </c>
      <c r="C280" s="94"/>
      <c r="D280" s="101" t="s">
        <v>586</v>
      </c>
      <c r="E280" s="280">
        <f>E281+E283</f>
        <v>37801</v>
      </c>
      <c r="F280" s="280">
        <f t="shared" ref="F280:G280" si="145">F281+F283</f>
        <v>37801</v>
      </c>
      <c r="G280" s="300">
        <f t="shared" si="145"/>
        <v>33591.9</v>
      </c>
      <c r="H280" s="431">
        <f t="shared" si="123"/>
        <v>88.865109388640519</v>
      </c>
    </row>
    <row r="281" spans="1:8" ht="78.75" x14ac:dyDescent="0.2">
      <c r="A281" s="430" t="s">
        <v>165</v>
      </c>
      <c r="B281" s="128" t="s">
        <v>583</v>
      </c>
      <c r="C281" s="94"/>
      <c r="D281" s="92" t="s">
        <v>582</v>
      </c>
      <c r="E281" s="280">
        <f>E282</f>
        <v>1899.3</v>
      </c>
      <c r="F281" s="280">
        <f t="shared" ref="F281:G281" si="146">F282</f>
        <v>1899.3</v>
      </c>
      <c r="G281" s="300">
        <f t="shared" si="146"/>
        <v>0</v>
      </c>
      <c r="H281" s="431">
        <f t="shared" si="123"/>
        <v>0</v>
      </c>
    </row>
    <row r="282" spans="1:8" ht="15.75" x14ac:dyDescent="0.2">
      <c r="A282" s="430" t="s">
        <v>165</v>
      </c>
      <c r="B282" s="128" t="s">
        <v>583</v>
      </c>
      <c r="C282" s="94" t="s">
        <v>282</v>
      </c>
      <c r="D282" s="101" t="s">
        <v>28</v>
      </c>
      <c r="E282" s="280">
        <f>ГРБС!G264</f>
        <v>1899.3</v>
      </c>
      <c r="F282" s="280">
        <f>ГРБС!H264</f>
        <v>1899.3</v>
      </c>
      <c r="G282" s="300">
        <f>ГРБС!I264</f>
        <v>0</v>
      </c>
      <c r="H282" s="431">
        <f t="shared" si="123"/>
        <v>0</v>
      </c>
    </row>
    <row r="283" spans="1:8" ht="94.5" x14ac:dyDescent="0.2">
      <c r="A283" s="438" t="s">
        <v>165</v>
      </c>
      <c r="B283" s="95" t="s">
        <v>585</v>
      </c>
      <c r="C283" s="169"/>
      <c r="D283" s="92" t="s">
        <v>584</v>
      </c>
      <c r="E283" s="280">
        <f>E284</f>
        <v>35901.699999999997</v>
      </c>
      <c r="F283" s="280">
        <f t="shared" ref="F283:G283" si="147">F284</f>
        <v>35901.699999999997</v>
      </c>
      <c r="G283" s="300">
        <f t="shared" si="147"/>
        <v>33591.9</v>
      </c>
      <c r="H283" s="431">
        <f t="shared" si="123"/>
        <v>93.566321371968471</v>
      </c>
    </row>
    <row r="284" spans="1:8" ht="31.5" x14ac:dyDescent="0.2">
      <c r="A284" s="438" t="s">
        <v>165</v>
      </c>
      <c r="B284" s="95" t="s">
        <v>585</v>
      </c>
      <c r="C284" s="169">
        <v>850</v>
      </c>
      <c r="D284" s="92" t="s">
        <v>110</v>
      </c>
      <c r="E284" s="280">
        <f>ГРБС!G266</f>
        <v>35901.699999999997</v>
      </c>
      <c r="F284" s="280">
        <f>ГРБС!H266</f>
        <v>35901.699999999997</v>
      </c>
      <c r="G284" s="300">
        <f>ГРБС!I266</f>
        <v>33591.9</v>
      </c>
      <c r="H284" s="431">
        <f t="shared" si="123"/>
        <v>93.566321371968471</v>
      </c>
    </row>
    <row r="285" spans="1:8" ht="63" x14ac:dyDescent="0.2">
      <c r="A285" s="430" t="s">
        <v>165</v>
      </c>
      <c r="B285" s="109" t="s">
        <v>592</v>
      </c>
      <c r="C285" s="98"/>
      <c r="D285" s="92" t="s">
        <v>591</v>
      </c>
      <c r="E285" s="280">
        <f>E286+E288</f>
        <v>5115.3999999999996</v>
      </c>
      <c r="F285" s="280">
        <f t="shared" ref="F285:G285" si="148">F286+F288</f>
        <v>5115.3999999999996</v>
      </c>
      <c r="G285" s="300">
        <f t="shared" si="148"/>
        <v>2498.4</v>
      </c>
      <c r="H285" s="431">
        <f t="shared" si="123"/>
        <v>48.840755366149281</v>
      </c>
    </row>
    <row r="286" spans="1:8" ht="63" x14ac:dyDescent="0.2">
      <c r="A286" s="430" t="s">
        <v>165</v>
      </c>
      <c r="B286" s="95" t="s">
        <v>616</v>
      </c>
      <c r="C286" s="98"/>
      <c r="D286" s="110" t="s">
        <v>618</v>
      </c>
      <c r="E286" s="280">
        <f>E287</f>
        <v>3901.1</v>
      </c>
      <c r="F286" s="280">
        <f t="shared" ref="F286:G286" si="149">F287</f>
        <v>3901.1</v>
      </c>
      <c r="G286" s="300">
        <f t="shared" si="149"/>
        <v>1284.2</v>
      </c>
      <c r="H286" s="431">
        <f t="shared" si="123"/>
        <v>32.918920304529493</v>
      </c>
    </row>
    <row r="287" spans="1:8" ht="47.25" x14ac:dyDescent="0.2">
      <c r="A287" s="430" t="s">
        <v>165</v>
      </c>
      <c r="B287" s="95" t="s">
        <v>616</v>
      </c>
      <c r="C287" s="98" t="s">
        <v>118</v>
      </c>
      <c r="D287" s="92" t="s">
        <v>119</v>
      </c>
      <c r="E287" s="280">
        <f>ГРБС!G269</f>
        <v>3901.1</v>
      </c>
      <c r="F287" s="280">
        <f>ГРБС!H269</f>
        <v>3901.1</v>
      </c>
      <c r="G287" s="300">
        <f>ГРБС!I269</f>
        <v>1284.2</v>
      </c>
      <c r="H287" s="431">
        <f t="shared" si="123"/>
        <v>32.918920304529493</v>
      </c>
    </row>
    <row r="288" spans="1:8" ht="63" x14ac:dyDescent="0.2">
      <c r="A288" s="437" t="s">
        <v>165</v>
      </c>
      <c r="B288" s="95" t="s">
        <v>617</v>
      </c>
      <c r="C288" s="98"/>
      <c r="D288" s="92" t="s">
        <v>615</v>
      </c>
      <c r="E288" s="280">
        <f>E289</f>
        <v>1214.3</v>
      </c>
      <c r="F288" s="280">
        <f t="shared" ref="F288:G288" si="150">F289</f>
        <v>1214.3</v>
      </c>
      <c r="G288" s="300">
        <f t="shared" si="150"/>
        <v>1214.2</v>
      </c>
      <c r="H288" s="431">
        <f t="shared" si="123"/>
        <v>99.991764802767037</v>
      </c>
    </row>
    <row r="289" spans="1:8" ht="47.25" x14ac:dyDescent="0.2">
      <c r="A289" s="430" t="s">
        <v>165</v>
      </c>
      <c r="B289" s="95" t="s">
        <v>617</v>
      </c>
      <c r="C289" s="98" t="s">
        <v>118</v>
      </c>
      <c r="D289" s="92" t="s">
        <v>119</v>
      </c>
      <c r="E289" s="280">
        <f>ГРБС!G271</f>
        <v>1214.3</v>
      </c>
      <c r="F289" s="280">
        <f>ГРБС!H271</f>
        <v>1214.3</v>
      </c>
      <c r="G289" s="300">
        <f>ГРБС!I271</f>
        <v>1214.2</v>
      </c>
      <c r="H289" s="431">
        <f t="shared" si="123"/>
        <v>99.991764802767037</v>
      </c>
    </row>
    <row r="290" spans="1:8" ht="94.5" x14ac:dyDescent="0.2">
      <c r="A290" s="430" t="s">
        <v>165</v>
      </c>
      <c r="B290" s="95" t="s">
        <v>721</v>
      </c>
      <c r="C290" s="98"/>
      <c r="D290" s="92" t="s">
        <v>853</v>
      </c>
      <c r="E290" s="280">
        <f>E291</f>
        <v>587</v>
      </c>
      <c r="F290" s="280">
        <f t="shared" ref="F290:G290" si="151">F291</f>
        <v>587</v>
      </c>
      <c r="G290" s="300">
        <f t="shared" si="151"/>
        <v>0</v>
      </c>
      <c r="H290" s="431">
        <f t="shared" si="123"/>
        <v>0</v>
      </c>
    </row>
    <row r="291" spans="1:8" ht="78.75" x14ac:dyDescent="0.2">
      <c r="A291" s="430" t="s">
        <v>165</v>
      </c>
      <c r="B291" s="95" t="s">
        <v>722</v>
      </c>
      <c r="C291" s="98"/>
      <c r="D291" s="92" t="s">
        <v>723</v>
      </c>
      <c r="E291" s="280">
        <f>E292</f>
        <v>587</v>
      </c>
      <c r="F291" s="280">
        <f t="shared" ref="F291:G291" si="152">F292</f>
        <v>587</v>
      </c>
      <c r="G291" s="300">
        <f t="shared" si="152"/>
        <v>0</v>
      </c>
      <c r="H291" s="431">
        <f t="shared" si="123"/>
        <v>0</v>
      </c>
    </row>
    <row r="292" spans="1:8" ht="47.25" x14ac:dyDescent="0.2">
      <c r="A292" s="430" t="s">
        <v>165</v>
      </c>
      <c r="B292" s="95" t="s">
        <v>722</v>
      </c>
      <c r="C292" s="98" t="s">
        <v>118</v>
      </c>
      <c r="D292" s="92" t="s">
        <v>119</v>
      </c>
      <c r="E292" s="280">
        <f>ГРБС!G274</f>
        <v>587</v>
      </c>
      <c r="F292" s="280">
        <f>ГРБС!H274</f>
        <v>587</v>
      </c>
      <c r="G292" s="300">
        <f>ГРБС!I274</f>
        <v>0</v>
      </c>
      <c r="H292" s="431">
        <f t="shared" si="123"/>
        <v>0</v>
      </c>
    </row>
    <row r="293" spans="1:8" ht="78.75" x14ac:dyDescent="0.2">
      <c r="A293" s="437" t="s">
        <v>165</v>
      </c>
      <c r="B293" s="94" t="s">
        <v>220</v>
      </c>
      <c r="C293" s="94"/>
      <c r="D293" s="92" t="s">
        <v>427</v>
      </c>
      <c r="E293" s="280">
        <f>E294</f>
        <v>4826.3</v>
      </c>
      <c r="F293" s="280">
        <f t="shared" ref="F293:G293" si="153">F294</f>
        <v>4826.3</v>
      </c>
      <c r="G293" s="300">
        <f t="shared" si="153"/>
        <v>2917.8</v>
      </c>
      <c r="H293" s="431">
        <f t="shared" si="123"/>
        <v>60.456250129498791</v>
      </c>
    </row>
    <row r="294" spans="1:8" ht="31.5" x14ac:dyDescent="0.2">
      <c r="A294" s="437" t="s">
        <v>165</v>
      </c>
      <c r="B294" s="95" t="s">
        <v>619</v>
      </c>
      <c r="C294" s="94"/>
      <c r="D294" s="92" t="s">
        <v>576</v>
      </c>
      <c r="E294" s="280">
        <f>E295</f>
        <v>4826.3</v>
      </c>
      <c r="F294" s="280">
        <f>F295</f>
        <v>4826.3</v>
      </c>
      <c r="G294" s="300">
        <f>G295</f>
        <v>2917.8</v>
      </c>
      <c r="H294" s="431">
        <f t="shared" si="123"/>
        <v>60.456250129498791</v>
      </c>
    </row>
    <row r="295" spans="1:8" ht="47.25" x14ac:dyDescent="0.2">
      <c r="A295" s="435" t="s">
        <v>165</v>
      </c>
      <c r="B295" s="95" t="s">
        <v>619</v>
      </c>
      <c r="C295" s="94" t="s">
        <v>118</v>
      </c>
      <c r="D295" s="92" t="s">
        <v>119</v>
      </c>
      <c r="E295" s="280">
        <f>ГРБС!G277</f>
        <v>4826.3</v>
      </c>
      <c r="F295" s="280">
        <f>ГРБС!H277</f>
        <v>4826.3</v>
      </c>
      <c r="G295" s="300">
        <f>ГРБС!I277</f>
        <v>2917.8</v>
      </c>
      <c r="H295" s="431">
        <f t="shared" si="123"/>
        <v>60.456250129498791</v>
      </c>
    </row>
    <row r="296" spans="1:8" ht="31.5" x14ac:dyDescent="0.2">
      <c r="A296" s="430" t="s">
        <v>165</v>
      </c>
      <c r="B296" s="95" t="s">
        <v>40</v>
      </c>
      <c r="C296" s="94"/>
      <c r="D296" s="92" t="s">
        <v>417</v>
      </c>
      <c r="E296" s="280">
        <f>E297+E299</f>
        <v>125.5</v>
      </c>
      <c r="F296" s="280">
        <f t="shared" ref="F296:G296" si="154">F297+F299</f>
        <v>382.7</v>
      </c>
      <c r="G296" s="280">
        <f t="shared" si="154"/>
        <v>382.5</v>
      </c>
      <c r="H296" s="431">
        <f t="shared" si="123"/>
        <v>99.947739743924743</v>
      </c>
    </row>
    <row r="297" spans="1:8" ht="31.5" x14ac:dyDescent="0.2">
      <c r="A297" s="430" t="s">
        <v>165</v>
      </c>
      <c r="B297" s="128" t="s">
        <v>62</v>
      </c>
      <c r="C297" s="94"/>
      <c r="D297" s="92" t="s">
        <v>293</v>
      </c>
      <c r="E297" s="280">
        <f>E298</f>
        <v>0</v>
      </c>
      <c r="F297" s="280">
        <f t="shared" ref="F297:G297" si="155">F298</f>
        <v>257.2</v>
      </c>
      <c r="G297" s="280">
        <f t="shared" si="155"/>
        <v>257.2</v>
      </c>
      <c r="H297" s="431">
        <f t="shared" si="123"/>
        <v>100</v>
      </c>
    </row>
    <row r="298" spans="1:8" ht="47.25" x14ac:dyDescent="0.2">
      <c r="A298" s="430" t="s">
        <v>165</v>
      </c>
      <c r="B298" s="122" t="s">
        <v>62</v>
      </c>
      <c r="C298" s="112" t="s">
        <v>118</v>
      </c>
      <c r="D298" s="92" t="s">
        <v>119</v>
      </c>
      <c r="E298" s="307">
        <f>ГРБС!G282</f>
        <v>0</v>
      </c>
      <c r="F298" s="307">
        <f>ГРБС!H282</f>
        <v>257.2</v>
      </c>
      <c r="G298" s="307">
        <f>ГРБС!I282</f>
        <v>257.2</v>
      </c>
      <c r="H298" s="431">
        <f t="shared" si="123"/>
        <v>100</v>
      </c>
    </row>
    <row r="299" spans="1:8" ht="47.25" x14ac:dyDescent="0.2">
      <c r="A299" s="435" t="s">
        <v>165</v>
      </c>
      <c r="B299" s="113" t="s">
        <v>425</v>
      </c>
      <c r="C299" s="94"/>
      <c r="D299" s="131" t="s">
        <v>424</v>
      </c>
      <c r="E299" s="280">
        <f>E300+E301</f>
        <v>125.5</v>
      </c>
      <c r="F299" s="280">
        <f t="shared" ref="F299:G299" si="156">F300+F301</f>
        <v>125.5</v>
      </c>
      <c r="G299" s="280">
        <f t="shared" si="156"/>
        <v>125.30000000000001</v>
      </c>
      <c r="H299" s="431">
        <f t="shared" si="123"/>
        <v>99.84063745019921</v>
      </c>
    </row>
    <row r="300" spans="1:8" ht="47.25" x14ac:dyDescent="0.2">
      <c r="A300" s="435" t="s">
        <v>165</v>
      </c>
      <c r="B300" s="109" t="s">
        <v>425</v>
      </c>
      <c r="C300" s="105" t="s">
        <v>118</v>
      </c>
      <c r="D300" s="92" t="s">
        <v>119</v>
      </c>
      <c r="E300" s="280">
        <f>ГРБС!G284</f>
        <v>120.5</v>
      </c>
      <c r="F300" s="280">
        <f>ГРБС!H284</f>
        <v>120.5</v>
      </c>
      <c r="G300" s="280">
        <f>ГРБС!I284</f>
        <v>120.4</v>
      </c>
      <c r="H300" s="431">
        <f t="shared" si="123"/>
        <v>99.91701244813278</v>
      </c>
    </row>
    <row r="301" spans="1:8" ht="17.45" customHeight="1" thickBot="1" x14ac:dyDescent="0.25">
      <c r="A301" s="435" t="s">
        <v>165</v>
      </c>
      <c r="B301" s="109" t="s">
        <v>425</v>
      </c>
      <c r="C301" s="108" t="s">
        <v>443</v>
      </c>
      <c r="D301" s="131" t="s">
        <v>444</v>
      </c>
      <c r="E301" s="307">
        <f>ГРБС!G285</f>
        <v>5</v>
      </c>
      <c r="F301" s="307">
        <f>ГРБС!H285</f>
        <v>5</v>
      </c>
      <c r="G301" s="307">
        <f>ГРБС!I285</f>
        <v>4.9000000000000004</v>
      </c>
      <c r="H301" s="431">
        <f t="shared" si="123"/>
        <v>98.000000000000014</v>
      </c>
    </row>
    <row r="302" spans="1:8" ht="16.5" thickBot="1" x14ac:dyDescent="0.25">
      <c r="A302" s="243" t="s">
        <v>167</v>
      </c>
      <c r="B302" s="217"/>
      <c r="C302" s="142"/>
      <c r="D302" s="140" t="s">
        <v>166</v>
      </c>
      <c r="E302" s="296">
        <f>E303+E323</f>
        <v>163182.6</v>
      </c>
      <c r="F302" s="296">
        <f>F303+F323</f>
        <v>163182.60000000003</v>
      </c>
      <c r="G302" s="296">
        <f>G303+G323</f>
        <v>81291.100000000006</v>
      </c>
      <c r="H302" s="374">
        <f t="shared" si="123"/>
        <v>49.816034307579358</v>
      </c>
    </row>
    <row r="303" spans="1:8" ht="94.5" x14ac:dyDescent="0.2">
      <c r="A303" s="428" t="s">
        <v>167</v>
      </c>
      <c r="B303" s="79" t="s">
        <v>236</v>
      </c>
      <c r="C303" s="197"/>
      <c r="D303" s="123" t="s">
        <v>516</v>
      </c>
      <c r="E303" s="299">
        <f>E304+E317+E320</f>
        <v>106133</v>
      </c>
      <c r="F303" s="299">
        <f>F304+F317+F320</f>
        <v>161580.00000000003</v>
      </c>
      <c r="G303" s="299">
        <f>G304+G317+G320</f>
        <v>79688.5</v>
      </c>
      <c r="H303" s="429">
        <f t="shared" si="123"/>
        <v>49.318294343359319</v>
      </c>
    </row>
    <row r="304" spans="1:8" ht="63" x14ac:dyDescent="0.2">
      <c r="A304" s="435" t="s">
        <v>167</v>
      </c>
      <c r="B304" s="109" t="s">
        <v>254</v>
      </c>
      <c r="C304" s="124"/>
      <c r="D304" s="101" t="s">
        <v>686</v>
      </c>
      <c r="E304" s="300">
        <f>E307+E311+E309+E305+E313+E315</f>
        <v>103181.8</v>
      </c>
      <c r="F304" s="300">
        <f t="shared" ref="F304:G304" si="157">F307+F311+F309+F305+F313+F315</f>
        <v>158628.80000000002</v>
      </c>
      <c r="G304" s="300">
        <f t="shared" si="157"/>
        <v>76737.399999999994</v>
      </c>
      <c r="H304" s="431">
        <f t="shared" si="123"/>
        <v>48.375452629030782</v>
      </c>
    </row>
    <row r="305" spans="1:8" ht="63.6" customHeight="1" x14ac:dyDescent="0.2">
      <c r="A305" s="436" t="s">
        <v>167</v>
      </c>
      <c r="B305" s="95" t="s">
        <v>724</v>
      </c>
      <c r="C305" s="135"/>
      <c r="D305" s="101" t="s">
        <v>725</v>
      </c>
      <c r="E305" s="300">
        <f>E306</f>
        <v>22608</v>
      </c>
      <c r="F305" s="300">
        <f t="shared" ref="F305:G305" si="158">F306</f>
        <v>22608</v>
      </c>
      <c r="G305" s="300">
        <f t="shared" si="158"/>
        <v>78.8</v>
      </c>
      <c r="H305" s="431">
        <f t="shared" si="123"/>
        <v>0.34854918612880392</v>
      </c>
    </row>
    <row r="306" spans="1:8" ht="15.75" x14ac:dyDescent="0.2">
      <c r="A306" s="436" t="s">
        <v>167</v>
      </c>
      <c r="B306" s="95" t="s">
        <v>724</v>
      </c>
      <c r="C306" s="94" t="s">
        <v>282</v>
      </c>
      <c r="D306" s="92" t="s">
        <v>28</v>
      </c>
      <c r="E306" s="300">
        <f>ГРБС!G290</f>
        <v>22608</v>
      </c>
      <c r="F306" s="300">
        <f>ГРБС!H290</f>
        <v>22608</v>
      </c>
      <c r="G306" s="300">
        <f>ГРБС!I290</f>
        <v>78.8</v>
      </c>
      <c r="H306" s="431">
        <f t="shared" ref="H306:H389" si="159">G306/F306*100</f>
        <v>0.34854918612880392</v>
      </c>
    </row>
    <row r="307" spans="1:8" ht="63.6" customHeight="1" x14ac:dyDescent="0.2">
      <c r="A307" s="435" t="s">
        <v>167</v>
      </c>
      <c r="B307" s="109" t="s">
        <v>502</v>
      </c>
      <c r="C307" s="124"/>
      <c r="D307" s="92" t="s">
        <v>146</v>
      </c>
      <c r="E307" s="300">
        <f>E308</f>
        <v>484</v>
      </c>
      <c r="F307" s="300">
        <f t="shared" ref="F307:G307" si="160">F308</f>
        <v>484</v>
      </c>
      <c r="G307" s="300">
        <f t="shared" si="160"/>
        <v>484</v>
      </c>
      <c r="H307" s="431">
        <f t="shared" si="159"/>
        <v>100</v>
      </c>
    </row>
    <row r="308" spans="1:8" ht="47.25" x14ac:dyDescent="0.2">
      <c r="A308" s="436" t="s">
        <v>167</v>
      </c>
      <c r="B308" s="95" t="s">
        <v>502</v>
      </c>
      <c r="C308" s="94" t="s">
        <v>118</v>
      </c>
      <c r="D308" s="92" t="s">
        <v>119</v>
      </c>
      <c r="E308" s="280">
        <f>ГРБС!G292</f>
        <v>484</v>
      </c>
      <c r="F308" s="280">
        <f>ГРБС!H292</f>
        <v>484</v>
      </c>
      <c r="G308" s="300">
        <f>ГРБС!I292</f>
        <v>484</v>
      </c>
      <c r="H308" s="431">
        <f t="shared" si="159"/>
        <v>100</v>
      </c>
    </row>
    <row r="309" spans="1:8" ht="63" x14ac:dyDescent="0.2">
      <c r="A309" s="436" t="s">
        <v>167</v>
      </c>
      <c r="B309" s="95" t="s">
        <v>673</v>
      </c>
      <c r="C309" s="121"/>
      <c r="D309" s="92" t="s">
        <v>732</v>
      </c>
      <c r="E309" s="280">
        <f>E310</f>
        <v>80000</v>
      </c>
      <c r="F309" s="280">
        <f t="shared" ref="F309:G309" si="161">F310</f>
        <v>80000</v>
      </c>
      <c r="G309" s="300">
        <f t="shared" si="161"/>
        <v>24000</v>
      </c>
      <c r="H309" s="431">
        <f t="shared" si="159"/>
        <v>30</v>
      </c>
    </row>
    <row r="310" spans="1:8" ht="19.899999999999999" customHeight="1" x14ac:dyDescent="0.2">
      <c r="A310" s="436" t="s">
        <v>167</v>
      </c>
      <c r="B310" s="95" t="s">
        <v>673</v>
      </c>
      <c r="C310" s="121" t="s">
        <v>201</v>
      </c>
      <c r="D310" s="162" t="s">
        <v>495</v>
      </c>
      <c r="E310" s="280">
        <f>ГРБС!G297</f>
        <v>80000</v>
      </c>
      <c r="F310" s="280">
        <f>ГРБС!H297</f>
        <v>80000</v>
      </c>
      <c r="G310" s="300">
        <f>ГРБС!I297</f>
        <v>24000</v>
      </c>
      <c r="H310" s="431">
        <f t="shared" si="159"/>
        <v>30</v>
      </c>
    </row>
    <row r="311" spans="1:8" ht="63" x14ac:dyDescent="0.2">
      <c r="A311" s="436" t="s">
        <v>167</v>
      </c>
      <c r="B311" s="95" t="s">
        <v>680</v>
      </c>
      <c r="C311" s="121"/>
      <c r="D311" s="92" t="s">
        <v>596</v>
      </c>
      <c r="E311" s="280">
        <f>E312</f>
        <v>52.7</v>
      </c>
      <c r="F311" s="280">
        <f t="shared" ref="F311:G311" si="162">F312</f>
        <v>52.7</v>
      </c>
      <c r="G311" s="300">
        <f t="shared" si="162"/>
        <v>52.7</v>
      </c>
      <c r="H311" s="431">
        <f t="shared" si="159"/>
        <v>100</v>
      </c>
    </row>
    <row r="312" spans="1:8" ht="47.25" x14ac:dyDescent="0.2">
      <c r="A312" s="436" t="s">
        <v>167</v>
      </c>
      <c r="B312" s="95" t="s">
        <v>680</v>
      </c>
      <c r="C312" s="121" t="s">
        <v>118</v>
      </c>
      <c r="D312" s="92" t="s">
        <v>119</v>
      </c>
      <c r="E312" s="280">
        <f>ГРБС!G299</f>
        <v>52.7</v>
      </c>
      <c r="F312" s="280">
        <f>ГРБС!H299</f>
        <v>52.7</v>
      </c>
      <c r="G312" s="300">
        <f>ГРБС!I299</f>
        <v>52.7</v>
      </c>
      <c r="H312" s="431">
        <f t="shared" si="159"/>
        <v>100</v>
      </c>
    </row>
    <row r="313" spans="1:8" ht="47.25" x14ac:dyDescent="0.2">
      <c r="A313" s="436" t="s">
        <v>167</v>
      </c>
      <c r="B313" s="99" t="s">
        <v>737</v>
      </c>
      <c r="C313" s="121"/>
      <c r="D313" s="92" t="s">
        <v>738</v>
      </c>
      <c r="E313" s="280">
        <f>E314</f>
        <v>0</v>
      </c>
      <c r="F313" s="280">
        <f t="shared" ref="F313:G313" si="163">F314</f>
        <v>55447</v>
      </c>
      <c r="G313" s="300">
        <f t="shared" si="163"/>
        <v>52121.9</v>
      </c>
      <c r="H313" s="431">
        <f t="shared" si="159"/>
        <v>94.003102061428038</v>
      </c>
    </row>
    <row r="314" spans="1:8" ht="47.25" x14ac:dyDescent="0.2">
      <c r="A314" s="436" t="s">
        <v>167</v>
      </c>
      <c r="B314" s="99" t="s">
        <v>737</v>
      </c>
      <c r="C314" s="121" t="s">
        <v>118</v>
      </c>
      <c r="D314" s="92" t="s">
        <v>119</v>
      </c>
      <c r="E314" s="280">
        <f>ГРБС!G301</f>
        <v>0</v>
      </c>
      <c r="F314" s="280">
        <f>ГРБС!H301</f>
        <v>55447</v>
      </c>
      <c r="G314" s="300">
        <f>ГРБС!I301</f>
        <v>52121.9</v>
      </c>
      <c r="H314" s="431">
        <f t="shared" si="159"/>
        <v>94.003102061428038</v>
      </c>
    </row>
    <row r="315" spans="1:8" ht="47.25" x14ac:dyDescent="0.2">
      <c r="A315" s="436" t="s">
        <v>167</v>
      </c>
      <c r="B315" s="95" t="s">
        <v>830</v>
      </c>
      <c r="C315" s="121"/>
      <c r="D315" s="92" t="s">
        <v>829</v>
      </c>
      <c r="E315" s="280">
        <f>E316</f>
        <v>37.1</v>
      </c>
      <c r="F315" s="280">
        <f t="shared" ref="F315:G315" si="164">F316</f>
        <v>37.1</v>
      </c>
      <c r="G315" s="280">
        <f t="shared" si="164"/>
        <v>0</v>
      </c>
      <c r="H315" s="431">
        <f t="shared" si="159"/>
        <v>0</v>
      </c>
    </row>
    <row r="316" spans="1:8" ht="47.25" x14ac:dyDescent="0.2">
      <c r="A316" s="436" t="s">
        <v>167</v>
      </c>
      <c r="B316" s="95" t="s">
        <v>830</v>
      </c>
      <c r="C316" s="121" t="s">
        <v>118</v>
      </c>
      <c r="D316" s="92" t="s">
        <v>119</v>
      </c>
      <c r="E316" s="280">
        <f>ГРБС!G303</f>
        <v>37.1</v>
      </c>
      <c r="F316" s="280">
        <f>ГРБС!H303</f>
        <v>37.1</v>
      </c>
      <c r="G316" s="280">
        <f>ГРБС!I303</f>
        <v>0</v>
      </c>
      <c r="H316" s="431">
        <f t="shared" si="159"/>
        <v>0</v>
      </c>
    </row>
    <row r="317" spans="1:8" ht="15.75" x14ac:dyDescent="0.2">
      <c r="A317" s="430" t="s">
        <v>167</v>
      </c>
      <c r="B317" s="97" t="s">
        <v>454</v>
      </c>
      <c r="C317" s="94"/>
      <c r="D317" s="92" t="s">
        <v>453</v>
      </c>
      <c r="E317" s="280">
        <f>E318</f>
        <v>88.2</v>
      </c>
      <c r="F317" s="280">
        <f t="shared" ref="F317:G317" si="165">F318</f>
        <v>88.2</v>
      </c>
      <c r="G317" s="300">
        <f t="shared" si="165"/>
        <v>88.1</v>
      </c>
      <c r="H317" s="431">
        <f t="shared" si="159"/>
        <v>99.886621315192741</v>
      </c>
    </row>
    <row r="318" spans="1:8" ht="47.25" x14ac:dyDescent="0.2">
      <c r="A318" s="430" t="s">
        <v>167</v>
      </c>
      <c r="B318" s="97" t="s">
        <v>501</v>
      </c>
      <c r="C318" s="94"/>
      <c r="D318" s="92" t="s">
        <v>452</v>
      </c>
      <c r="E318" s="280">
        <f>E319</f>
        <v>88.2</v>
      </c>
      <c r="F318" s="280">
        <f t="shared" ref="F318:G318" si="166">F319</f>
        <v>88.2</v>
      </c>
      <c r="G318" s="300">
        <f t="shared" si="166"/>
        <v>88.1</v>
      </c>
      <c r="H318" s="431">
        <f t="shared" si="159"/>
        <v>99.886621315192741</v>
      </c>
    </row>
    <row r="319" spans="1:8" ht="47.25" x14ac:dyDescent="0.2">
      <c r="A319" s="430" t="s">
        <v>167</v>
      </c>
      <c r="B319" s="93" t="s">
        <v>501</v>
      </c>
      <c r="C319" s="94" t="s">
        <v>118</v>
      </c>
      <c r="D319" s="117" t="s">
        <v>119</v>
      </c>
      <c r="E319" s="280">
        <f>ГРБС!G306</f>
        <v>88.2</v>
      </c>
      <c r="F319" s="280">
        <f>ГРБС!H306</f>
        <v>88.2</v>
      </c>
      <c r="G319" s="300">
        <f>ГРБС!I306</f>
        <v>88.1</v>
      </c>
      <c r="H319" s="431">
        <f t="shared" si="159"/>
        <v>99.886621315192741</v>
      </c>
    </row>
    <row r="320" spans="1:8" ht="63" x14ac:dyDescent="0.2">
      <c r="A320" s="430" t="s">
        <v>167</v>
      </c>
      <c r="B320" s="106" t="s">
        <v>562</v>
      </c>
      <c r="C320" s="112"/>
      <c r="D320" s="92" t="s">
        <v>561</v>
      </c>
      <c r="E320" s="299">
        <f>E321</f>
        <v>2863</v>
      </c>
      <c r="F320" s="299">
        <f t="shared" ref="F320:G320" si="167">F321</f>
        <v>2863</v>
      </c>
      <c r="G320" s="299">
        <f t="shared" si="167"/>
        <v>2863</v>
      </c>
      <c r="H320" s="431">
        <f t="shared" si="159"/>
        <v>100</v>
      </c>
    </row>
    <row r="321" spans="1:9" ht="126" x14ac:dyDescent="0.2">
      <c r="A321" s="430" t="s">
        <v>167</v>
      </c>
      <c r="B321" s="95" t="s">
        <v>563</v>
      </c>
      <c r="C321" s="135"/>
      <c r="D321" s="92" t="s">
        <v>269</v>
      </c>
      <c r="E321" s="280">
        <f>E322</f>
        <v>2863</v>
      </c>
      <c r="F321" s="280">
        <f t="shared" ref="F321:G321" si="168">F322</f>
        <v>2863</v>
      </c>
      <c r="G321" s="300">
        <f t="shared" si="168"/>
        <v>2863</v>
      </c>
      <c r="H321" s="431">
        <f t="shared" si="159"/>
        <v>100</v>
      </c>
    </row>
    <row r="322" spans="1:9" ht="84" customHeight="1" x14ac:dyDescent="0.2">
      <c r="A322" s="430" t="s">
        <v>167</v>
      </c>
      <c r="B322" s="95" t="s">
        <v>563</v>
      </c>
      <c r="C322" s="94" t="s">
        <v>255</v>
      </c>
      <c r="D322" s="92" t="s">
        <v>334</v>
      </c>
      <c r="E322" s="280">
        <f>ГРБС!G309</f>
        <v>2863</v>
      </c>
      <c r="F322" s="280">
        <f>ГРБС!H309</f>
        <v>2863</v>
      </c>
      <c r="G322" s="300">
        <f>ГРБС!I309</f>
        <v>2863</v>
      </c>
      <c r="H322" s="431">
        <f t="shared" si="159"/>
        <v>100</v>
      </c>
    </row>
    <row r="323" spans="1:9" ht="31.5" x14ac:dyDescent="0.2">
      <c r="A323" s="435" t="s">
        <v>167</v>
      </c>
      <c r="B323" s="113" t="s">
        <v>40</v>
      </c>
      <c r="C323" s="121"/>
      <c r="D323" s="131" t="s">
        <v>417</v>
      </c>
      <c r="E323" s="280">
        <f>E324+E326</f>
        <v>57049.599999999999</v>
      </c>
      <c r="F323" s="280">
        <f t="shared" ref="F323:G323" si="169">F324+F326</f>
        <v>1602.6</v>
      </c>
      <c r="G323" s="280">
        <f t="shared" si="169"/>
        <v>1602.6</v>
      </c>
      <c r="H323" s="431">
        <f t="shared" si="159"/>
        <v>100</v>
      </c>
    </row>
    <row r="324" spans="1:9" ht="47.25" x14ac:dyDescent="0.2">
      <c r="A324" s="435" t="s">
        <v>167</v>
      </c>
      <c r="B324" s="113" t="s">
        <v>726</v>
      </c>
      <c r="C324" s="121"/>
      <c r="D324" s="131" t="s">
        <v>727</v>
      </c>
      <c r="E324" s="280">
        <f>E325</f>
        <v>1602.6</v>
      </c>
      <c r="F324" s="280">
        <f t="shared" ref="F324:G324" si="170">F325</f>
        <v>1602.6</v>
      </c>
      <c r="G324" s="300">
        <f t="shared" si="170"/>
        <v>1602.6</v>
      </c>
      <c r="H324" s="431">
        <f t="shared" si="159"/>
        <v>100</v>
      </c>
    </row>
    <row r="325" spans="1:9" ht="31.5" x14ac:dyDescent="0.2">
      <c r="A325" s="430" t="s">
        <v>167</v>
      </c>
      <c r="B325" s="95" t="s">
        <v>726</v>
      </c>
      <c r="C325" s="94" t="s">
        <v>109</v>
      </c>
      <c r="D325" s="92" t="s">
        <v>110</v>
      </c>
      <c r="E325" s="280">
        <f>ГРБС!G312</f>
        <v>1602.6</v>
      </c>
      <c r="F325" s="280">
        <f>ГРБС!H312</f>
        <v>1602.6</v>
      </c>
      <c r="G325" s="280">
        <f>ГРБС!I312</f>
        <v>1602.6</v>
      </c>
      <c r="H325" s="431">
        <f t="shared" si="159"/>
        <v>100</v>
      </c>
    </row>
    <row r="326" spans="1:9" ht="63" x14ac:dyDescent="0.2">
      <c r="A326" s="435" t="s">
        <v>167</v>
      </c>
      <c r="B326" s="113" t="s">
        <v>569</v>
      </c>
      <c r="C326" s="94"/>
      <c r="D326" s="92" t="s">
        <v>568</v>
      </c>
      <c r="E326" s="280">
        <f>E327</f>
        <v>55447</v>
      </c>
      <c r="F326" s="280">
        <f t="shared" ref="F326:H326" si="171">F327</f>
        <v>0</v>
      </c>
      <c r="G326" s="280">
        <f t="shared" si="171"/>
        <v>0</v>
      </c>
      <c r="H326" s="439">
        <f t="shared" si="171"/>
        <v>0</v>
      </c>
    </row>
    <row r="327" spans="1:9" ht="20.45" customHeight="1" thickBot="1" x14ac:dyDescent="0.25">
      <c r="A327" s="434" t="s">
        <v>167</v>
      </c>
      <c r="B327" s="99" t="s">
        <v>569</v>
      </c>
      <c r="C327" s="98" t="s">
        <v>201</v>
      </c>
      <c r="D327" s="162" t="s">
        <v>495</v>
      </c>
      <c r="E327" s="281">
        <f>ГРБС!G314</f>
        <v>55447</v>
      </c>
      <c r="F327" s="281">
        <f>ГРБС!H314</f>
        <v>0</v>
      </c>
      <c r="G327" s="281">
        <f>ГРБС!I314</f>
        <v>0</v>
      </c>
      <c r="H327" s="440">
        <f>ГРБС!J314</f>
        <v>0</v>
      </c>
    </row>
    <row r="328" spans="1:9" ht="16.5" thickBot="1" x14ac:dyDescent="0.25">
      <c r="A328" s="243" t="s">
        <v>290</v>
      </c>
      <c r="B328" s="217"/>
      <c r="C328" s="142"/>
      <c r="D328" s="140" t="s">
        <v>285</v>
      </c>
      <c r="E328" s="296">
        <f>E329+E380+E373+E387+E391</f>
        <v>129961.2</v>
      </c>
      <c r="F328" s="296">
        <f>F329+F380+F373+F387+F391</f>
        <v>133893.5</v>
      </c>
      <c r="G328" s="296">
        <f>G329+G380+G373+G387+G391</f>
        <v>112960.3</v>
      </c>
      <c r="H328" s="374">
        <f t="shared" si="159"/>
        <v>84.365783253107878</v>
      </c>
    </row>
    <row r="329" spans="1:9" ht="65.45" customHeight="1" x14ac:dyDescent="0.2">
      <c r="A329" s="428" t="s">
        <v>290</v>
      </c>
      <c r="B329" s="218" t="s">
        <v>230</v>
      </c>
      <c r="C329" s="197"/>
      <c r="D329" s="103" t="s">
        <v>469</v>
      </c>
      <c r="E329" s="299">
        <f>E330+E332+E334+E336+E338+E345+E343+E350+E352+E357+E359+E364+E366+E371</f>
        <v>65338.600000000006</v>
      </c>
      <c r="F329" s="299">
        <f t="shared" ref="F329:G329" si="172">F330+F332+F334+F336+F338+F345+F343+F350+F352+F357+F359+F364+F366+F371</f>
        <v>69270.900000000009</v>
      </c>
      <c r="G329" s="299">
        <f t="shared" si="172"/>
        <v>50085.4</v>
      </c>
      <c r="H329" s="429">
        <f t="shared" si="159"/>
        <v>72.30366575286304</v>
      </c>
    </row>
    <row r="330" spans="1:9" ht="63" x14ac:dyDescent="0.2">
      <c r="A330" s="437" t="s">
        <v>290</v>
      </c>
      <c r="B330" s="128" t="s">
        <v>575</v>
      </c>
      <c r="C330" s="116"/>
      <c r="D330" s="126" t="s">
        <v>574</v>
      </c>
      <c r="E330" s="299">
        <f>E331</f>
        <v>6039.8</v>
      </c>
      <c r="F330" s="299">
        <f t="shared" ref="F330:G330" si="173">F331</f>
        <v>6039.8</v>
      </c>
      <c r="G330" s="299">
        <f t="shared" si="173"/>
        <v>6039.7</v>
      </c>
      <c r="H330" s="431">
        <f t="shared" si="159"/>
        <v>99.998344316036949</v>
      </c>
    </row>
    <row r="331" spans="1:9" ht="15.75" x14ac:dyDescent="0.2">
      <c r="A331" s="430" t="s">
        <v>290</v>
      </c>
      <c r="B331" s="128" t="s">
        <v>575</v>
      </c>
      <c r="C331" s="94" t="s">
        <v>282</v>
      </c>
      <c r="D331" s="170" t="s">
        <v>28</v>
      </c>
      <c r="E331" s="280">
        <f>ГРБС!G318</f>
        <v>6039.8</v>
      </c>
      <c r="F331" s="280">
        <f>ГРБС!H318</f>
        <v>6039.8</v>
      </c>
      <c r="G331" s="280">
        <f>ГРБС!I318</f>
        <v>6039.7</v>
      </c>
      <c r="H331" s="431">
        <f t="shared" si="159"/>
        <v>99.998344316036949</v>
      </c>
    </row>
    <row r="332" spans="1:9" ht="63" x14ac:dyDescent="0.2">
      <c r="A332" s="430" t="s">
        <v>290</v>
      </c>
      <c r="B332" s="95" t="s">
        <v>466</v>
      </c>
      <c r="C332" s="94"/>
      <c r="D332" s="92" t="s">
        <v>124</v>
      </c>
      <c r="E332" s="280">
        <f>E333</f>
        <v>28641.1</v>
      </c>
      <c r="F332" s="280">
        <f t="shared" ref="F332:G332" si="174">F333</f>
        <v>28641.1</v>
      </c>
      <c r="G332" s="300">
        <f t="shared" si="174"/>
        <v>25205.5</v>
      </c>
      <c r="H332" s="431">
        <f t="shared" si="159"/>
        <v>88.00465065936713</v>
      </c>
    </row>
    <row r="333" spans="1:9" ht="47.25" x14ac:dyDescent="0.2">
      <c r="A333" s="430" t="s">
        <v>290</v>
      </c>
      <c r="B333" s="106" t="s">
        <v>466</v>
      </c>
      <c r="C333" s="94" t="s">
        <v>118</v>
      </c>
      <c r="D333" s="92" t="s">
        <v>119</v>
      </c>
      <c r="E333" s="300">
        <f>ГРБС!G320</f>
        <v>28641.1</v>
      </c>
      <c r="F333" s="280">
        <f>ГРБС!H320</f>
        <v>28641.1</v>
      </c>
      <c r="G333" s="300">
        <f>ГРБС!I320</f>
        <v>25205.5</v>
      </c>
      <c r="H333" s="431">
        <f t="shared" si="159"/>
        <v>88.00465065936713</v>
      </c>
    </row>
    <row r="334" spans="1:9" ht="15.75" x14ac:dyDescent="0.2">
      <c r="A334" s="430" t="s">
        <v>290</v>
      </c>
      <c r="B334" s="106" t="s">
        <v>467</v>
      </c>
      <c r="C334" s="94"/>
      <c r="D334" s="92" t="s">
        <v>303</v>
      </c>
      <c r="E334" s="300">
        <f>E335</f>
        <v>3165.9</v>
      </c>
      <c r="F334" s="300">
        <f t="shared" ref="F334:G334" si="175">F335</f>
        <v>3165.9</v>
      </c>
      <c r="G334" s="300">
        <f t="shared" si="175"/>
        <v>2677.7</v>
      </c>
      <c r="H334" s="431">
        <f t="shared" si="159"/>
        <v>84.579424492245479</v>
      </c>
    </row>
    <row r="335" spans="1:9" ht="47.25" x14ac:dyDescent="0.2">
      <c r="A335" s="430" t="s">
        <v>290</v>
      </c>
      <c r="B335" s="106" t="s">
        <v>467</v>
      </c>
      <c r="C335" s="94" t="s">
        <v>118</v>
      </c>
      <c r="D335" s="92" t="s">
        <v>119</v>
      </c>
      <c r="E335" s="300">
        <f>ГРБС!G322</f>
        <v>3165.9</v>
      </c>
      <c r="F335" s="280">
        <f>ГРБС!H322</f>
        <v>3165.9</v>
      </c>
      <c r="G335" s="300">
        <f>ГРБС!I322</f>
        <v>2677.7</v>
      </c>
      <c r="H335" s="431">
        <f t="shared" si="159"/>
        <v>84.579424492245479</v>
      </c>
    </row>
    <row r="336" spans="1:9" ht="47.25" x14ac:dyDescent="0.2">
      <c r="A336" s="430" t="s">
        <v>290</v>
      </c>
      <c r="B336" s="106" t="s">
        <v>468</v>
      </c>
      <c r="C336" s="94"/>
      <c r="D336" s="92" t="s">
        <v>32</v>
      </c>
      <c r="E336" s="300">
        <f>E337</f>
        <v>15885.7</v>
      </c>
      <c r="F336" s="300">
        <f t="shared" ref="F336:G336" si="176">F337</f>
        <v>15885.7</v>
      </c>
      <c r="G336" s="300">
        <f t="shared" si="176"/>
        <v>15879.3</v>
      </c>
      <c r="H336" s="431">
        <f t="shared" si="159"/>
        <v>99.959712193985766</v>
      </c>
      <c r="I336" s="37"/>
    </row>
    <row r="337" spans="1:8" ht="47.25" x14ac:dyDescent="0.2">
      <c r="A337" s="430" t="s">
        <v>290</v>
      </c>
      <c r="B337" s="95" t="s">
        <v>468</v>
      </c>
      <c r="C337" s="94" t="s">
        <v>118</v>
      </c>
      <c r="D337" s="92" t="s">
        <v>119</v>
      </c>
      <c r="E337" s="300">
        <f>ГРБС!G324</f>
        <v>15885.7</v>
      </c>
      <c r="F337" s="280">
        <f>ГРБС!H324</f>
        <v>15885.7</v>
      </c>
      <c r="G337" s="300">
        <f>ГРБС!I324</f>
        <v>15879.3</v>
      </c>
      <c r="H337" s="431">
        <f t="shared" si="159"/>
        <v>99.959712193985766</v>
      </c>
    </row>
    <row r="338" spans="1:8" ht="82.15" customHeight="1" x14ac:dyDescent="0.2">
      <c r="A338" s="430" t="s">
        <v>290</v>
      </c>
      <c r="B338" s="95" t="s">
        <v>710</v>
      </c>
      <c r="C338" s="94"/>
      <c r="D338" s="92" t="s">
        <v>709</v>
      </c>
      <c r="E338" s="300">
        <f>E339+E341</f>
        <v>71.900000000000006</v>
      </c>
      <c r="F338" s="300">
        <f t="shared" ref="F338:G338" si="177">F339+F341</f>
        <v>71.900000000000006</v>
      </c>
      <c r="G338" s="300">
        <f t="shared" si="177"/>
        <v>71.8</v>
      </c>
      <c r="H338" s="431">
        <f t="shared" si="159"/>
        <v>99.860917941585527</v>
      </c>
    </row>
    <row r="339" spans="1:8" ht="91.15" customHeight="1" x14ac:dyDescent="0.2">
      <c r="A339" s="430" t="s">
        <v>290</v>
      </c>
      <c r="B339" s="95" t="s">
        <v>713</v>
      </c>
      <c r="C339" s="94"/>
      <c r="D339" s="92" t="s">
        <v>720</v>
      </c>
      <c r="E339" s="300">
        <f>E340</f>
        <v>32.9</v>
      </c>
      <c r="F339" s="300">
        <f t="shared" ref="F339:G339" si="178">F340</f>
        <v>32.9</v>
      </c>
      <c r="G339" s="300">
        <f t="shared" si="178"/>
        <v>32.9</v>
      </c>
      <c r="H339" s="431">
        <f t="shared" si="159"/>
        <v>100</v>
      </c>
    </row>
    <row r="340" spans="1:8" ht="47.25" x14ac:dyDescent="0.2">
      <c r="A340" s="430" t="s">
        <v>290</v>
      </c>
      <c r="B340" s="95" t="s">
        <v>713</v>
      </c>
      <c r="C340" s="94" t="s">
        <v>118</v>
      </c>
      <c r="D340" s="92" t="s">
        <v>119</v>
      </c>
      <c r="E340" s="300">
        <f>ГРБС!G327</f>
        <v>32.9</v>
      </c>
      <c r="F340" s="300">
        <f>ГРБС!H327</f>
        <v>32.9</v>
      </c>
      <c r="G340" s="300">
        <f>ГРБС!I327</f>
        <v>32.9</v>
      </c>
      <c r="H340" s="431">
        <f t="shared" si="159"/>
        <v>100</v>
      </c>
    </row>
    <row r="341" spans="1:8" ht="94.9" customHeight="1" x14ac:dyDescent="0.2">
      <c r="A341" s="430" t="s">
        <v>290</v>
      </c>
      <c r="B341" s="95" t="s">
        <v>712</v>
      </c>
      <c r="C341" s="94"/>
      <c r="D341" s="92" t="s">
        <v>711</v>
      </c>
      <c r="E341" s="300">
        <f>E342</f>
        <v>39</v>
      </c>
      <c r="F341" s="300">
        <f t="shared" ref="F341:G341" si="179">F342</f>
        <v>39</v>
      </c>
      <c r="G341" s="300">
        <f t="shared" si="179"/>
        <v>38.9</v>
      </c>
      <c r="H341" s="431">
        <f t="shared" si="159"/>
        <v>99.743589743589752</v>
      </c>
    </row>
    <row r="342" spans="1:8" ht="47.25" x14ac:dyDescent="0.2">
      <c r="A342" s="430" t="s">
        <v>290</v>
      </c>
      <c r="B342" s="95" t="s">
        <v>712</v>
      </c>
      <c r="C342" s="94" t="s">
        <v>118</v>
      </c>
      <c r="D342" s="92" t="s">
        <v>119</v>
      </c>
      <c r="E342" s="300">
        <f>ГРБС!G329</f>
        <v>39</v>
      </c>
      <c r="F342" s="300">
        <f>ГРБС!H329</f>
        <v>39</v>
      </c>
      <c r="G342" s="300">
        <f>ГРБС!I329</f>
        <v>38.9</v>
      </c>
      <c r="H342" s="431">
        <f t="shared" si="159"/>
        <v>99.743589743589752</v>
      </c>
    </row>
    <row r="343" spans="1:8" ht="96.6" customHeight="1" x14ac:dyDescent="0.2">
      <c r="A343" s="430" t="s">
        <v>290</v>
      </c>
      <c r="B343" s="95" t="s">
        <v>729</v>
      </c>
      <c r="C343" s="94"/>
      <c r="D343" s="92" t="s">
        <v>728</v>
      </c>
      <c r="E343" s="300">
        <f>E344</f>
        <v>57.9</v>
      </c>
      <c r="F343" s="300">
        <f t="shared" ref="F343:G343" si="180">F344</f>
        <v>57.9</v>
      </c>
      <c r="G343" s="300">
        <f t="shared" si="180"/>
        <v>57.9</v>
      </c>
      <c r="H343" s="431">
        <f t="shared" si="159"/>
        <v>100</v>
      </c>
    </row>
    <row r="344" spans="1:8" ht="47.25" x14ac:dyDescent="0.2">
      <c r="A344" s="430" t="s">
        <v>290</v>
      </c>
      <c r="B344" s="95" t="s">
        <v>729</v>
      </c>
      <c r="C344" s="94" t="s">
        <v>118</v>
      </c>
      <c r="D344" s="92" t="s">
        <v>119</v>
      </c>
      <c r="E344" s="300">
        <f>ГРБС!G331</f>
        <v>57.9</v>
      </c>
      <c r="F344" s="300">
        <f>ГРБС!H331</f>
        <v>57.9</v>
      </c>
      <c r="G344" s="300">
        <f>ГРБС!I331</f>
        <v>57.9</v>
      </c>
      <c r="H344" s="431">
        <f t="shared" si="159"/>
        <v>100</v>
      </c>
    </row>
    <row r="345" spans="1:8" ht="76.150000000000006" customHeight="1" x14ac:dyDescent="0.2">
      <c r="A345" s="430" t="s">
        <v>290</v>
      </c>
      <c r="B345" s="95" t="s">
        <v>715</v>
      </c>
      <c r="C345" s="94"/>
      <c r="D345" s="92" t="s">
        <v>714</v>
      </c>
      <c r="E345" s="300">
        <f>E346+E348</f>
        <v>76.8</v>
      </c>
      <c r="F345" s="300">
        <f t="shared" ref="F345:G345" si="181">F346+F348</f>
        <v>76.8</v>
      </c>
      <c r="G345" s="300">
        <f t="shared" si="181"/>
        <v>76.8</v>
      </c>
      <c r="H345" s="431">
        <f t="shared" si="159"/>
        <v>100</v>
      </c>
    </row>
    <row r="346" spans="1:8" ht="95.45" customHeight="1" x14ac:dyDescent="0.2">
      <c r="A346" s="430" t="s">
        <v>290</v>
      </c>
      <c r="B346" s="95" t="s">
        <v>718</v>
      </c>
      <c r="C346" s="94"/>
      <c r="D346" s="92" t="s">
        <v>719</v>
      </c>
      <c r="E346" s="300">
        <f>E347</f>
        <v>30.7</v>
      </c>
      <c r="F346" s="300">
        <f t="shared" ref="F346:G346" si="182">F347</f>
        <v>30.7</v>
      </c>
      <c r="G346" s="300">
        <f t="shared" si="182"/>
        <v>30.7</v>
      </c>
      <c r="H346" s="431">
        <f t="shared" si="159"/>
        <v>100</v>
      </c>
    </row>
    <row r="347" spans="1:8" ht="47.25" x14ac:dyDescent="0.2">
      <c r="A347" s="430" t="s">
        <v>290</v>
      </c>
      <c r="B347" s="95" t="s">
        <v>718</v>
      </c>
      <c r="C347" s="94" t="s">
        <v>118</v>
      </c>
      <c r="D347" s="92" t="s">
        <v>119</v>
      </c>
      <c r="E347" s="300">
        <f>ГРБС!G334</f>
        <v>30.7</v>
      </c>
      <c r="F347" s="300">
        <f>ГРБС!H334</f>
        <v>30.7</v>
      </c>
      <c r="G347" s="300">
        <f>ГРБС!I334</f>
        <v>30.7</v>
      </c>
      <c r="H347" s="431">
        <f t="shared" si="159"/>
        <v>100</v>
      </c>
    </row>
    <row r="348" spans="1:8" ht="110.25" x14ac:dyDescent="0.2">
      <c r="A348" s="430" t="s">
        <v>290</v>
      </c>
      <c r="B348" s="95" t="s">
        <v>717</v>
      </c>
      <c r="C348" s="94"/>
      <c r="D348" s="92" t="s">
        <v>716</v>
      </c>
      <c r="E348" s="300">
        <f>E349</f>
        <v>46.1</v>
      </c>
      <c r="F348" s="300">
        <f t="shared" ref="F348:G348" si="183">F349</f>
        <v>46.1</v>
      </c>
      <c r="G348" s="300">
        <f t="shared" si="183"/>
        <v>46.1</v>
      </c>
      <c r="H348" s="431">
        <f t="shared" si="159"/>
        <v>100</v>
      </c>
    </row>
    <row r="349" spans="1:8" ht="47.25" x14ac:dyDescent="0.2">
      <c r="A349" s="430" t="s">
        <v>290</v>
      </c>
      <c r="B349" s="95" t="s">
        <v>717</v>
      </c>
      <c r="C349" s="94" t="s">
        <v>118</v>
      </c>
      <c r="D349" s="92" t="s">
        <v>119</v>
      </c>
      <c r="E349" s="300">
        <f>ГРБС!G336</f>
        <v>46.1</v>
      </c>
      <c r="F349" s="300">
        <f>ГРБС!H336</f>
        <v>46.1</v>
      </c>
      <c r="G349" s="300">
        <f>ГРБС!I336</f>
        <v>46.1</v>
      </c>
      <c r="H349" s="431">
        <f t="shared" si="159"/>
        <v>100</v>
      </c>
    </row>
    <row r="350" spans="1:8" ht="93.6" customHeight="1" x14ac:dyDescent="0.2">
      <c r="A350" s="430" t="s">
        <v>290</v>
      </c>
      <c r="B350" s="95" t="s">
        <v>730</v>
      </c>
      <c r="C350" s="94"/>
      <c r="D350" s="92" t="s">
        <v>731</v>
      </c>
      <c r="E350" s="300">
        <f>E351</f>
        <v>76.7</v>
      </c>
      <c r="F350" s="300">
        <f t="shared" ref="F350:G350" si="184">F351</f>
        <v>76.7</v>
      </c>
      <c r="G350" s="300">
        <f t="shared" si="184"/>
        <v>76.7</v>
      </c>
      <c r="H350" s="431">
        <f t="shared" si="159"/>
        <v>100</v>
      </c>
    </row>
    <row r="351" spans="1:8" ht="47.25" x14ac:dyDescent="0.2">
      <c r="A351" s="430" t="s">
        <v>290</v>
      </c>
      <c r="B351" s="95" t="s">
        <v>730</v>
      </c>
      <c r="C351" s="94" t="s">
        <v>118</v>
      </c>
      <c r="D351" s="92" t="s">
        <v>119</v>
      </c>
      <c r="E351" s="300">
        <f>ГРБС!G338</f>
        <v>76.7</v>
      </c>
      <c r="F351" s="300">
        <f>ГРБС!H338</f>
        <v>76.7</v>
      </c>
      <c r="G351" s="300">
        <f>ГРБС!I338</f>
        <v>76.7</v>
      </c>
      <c r="H351" s="431">
        <f t="shared" si="159"/>
        <v>100</v>
      </c>
    </row>
    <row r="352" spans="1:8" ht="94.5" x14ac:dyDescent="0.2">
      <c r="A352" s="430" t="s">
        <v>290</v>
      </c>
      <c r="B352" s="128" t="s">
        <v>787</v>
      </c>
      <c r="C352" s="94"/>
      <c r="D352" s="233" t="s">
        <v>778</v>
      </c>
      <c r="E352" s="300">
        <f>E353+E355</f>
        <v>1826.3</v>
      </c>
      <c r="F352" s="300">
        <f t="shared" ref="F352:G352" si="185">F353+F355</f>
        <v>3234.8</v>
      </c>
      <c r="G352" s="300">
        <f t="shared" si="185"/>
        <v>0</v>
      </c>
      <c r="H352" s="431">
        <f t="shared" si="159"/>
        <v>0</v>
      </c>
    </row>
    <row r="353" spans="1:8" ht="110.25" x14ac:dyDescent="0.2">
      <c r="A353" s="430" t="s">
        <v>290</v>
      </c>
      <c r="B353" s="128" t="s">
        <v>796</v>
      </c>
      <c r="C353" s="91"/>
      <c r="D353" s="233" t="s">
        <v>797</v>
      </c>
      <c r="E353" s="300">
        <f>E354</f>
        <v>0</v>
      </c>
      <c r="F353" s="300">
        <f t="shared" ref="F353:G353" si="186">F354</f>
        <v>1408.5</v>
      </c>
      <c r="G353" s="300">
        <f t="shared" si="186"/>
        <v>0</v>
      </c>
      <c r="H353" s="431">
        <f t="shared" si="159"/>
        <v>0</v>
      </c>
    </row>
    <row r="354" spans="1:8" ht="47.25" x14ac:dyDescent="0.2">
      <c r="A354" s="430" t="s">
        <v>290</v>
      </c>
      <c r="B354" s="128" t="s">
        <v>796</v>
      </c>
      <c r="C354" s="105" t="s">
        <v>118</v>
      </c>
      <c r="D354" s="92" t="s">
        <v>119</v>
      </c>
      <c r="E354" s="300">
        <f>ГРБС!G341</f>
        <v>0</v>
      </c>
      <c r="F354" s="300">
        <f>ГРБС!H341</f>
        <v>1408.5</v>
      </c>
      <c r="G354" s="300">
        <f>ГРБС!I341</f>
        <v>0</v>
      </c>
      <c r="H354" s="431">
        <f t="shared" si="159"/>
        <v>0</v>
      </c>
    </row>
    <row r="355" spans="1:8" ht="110.25" x14ac:dyDescent="0.2">
      <c r="A355" s="430" t="s">
        <v>290</v>
      </c>
      <c r="B355" s="128" t="s">
        <v>788</v>
      </c>
      <c r="C355" s="94"/>
      <c r="D355" s="92" t="s">
        <v>779</v>
      </c>
      <c r="E355" s="300">
        <f>E356</f>
        <v>1826.3</v>
      </c>
      <c r="F355" s="300">
        <f t="shared" ref="F355:G355" si="187">F356</f>
        <v>1826.3</v>
      </c>
      <c r="G355" s="300">
        <f t="shared" si="187"/>
        <v>0</v>
      </c>
      <c r="H355" s="431">
        <f t="shared" si="159"/>
        <v>0</v>
      </c>
    </row>
    <row r="356" spans="1:8" ht="47.25" x14ac:dyDescent="0.2">
      <c r="A356" s="430" t="s">
        <v>290</v>
      </c>
      <c r="B356" s="128" t="s">
        <v>788</v>
      </c>
      <c r="C356" s="94" t="s">
        <v>118</v>
      </c>
      <c r="D356" s="92" t="s">
        <v>119</v>
      </c>
      <c r="E356" s="300">
        <f>ГРБС!G343</f>
        <v>1826.3</v>
      </c>
      <c r="F356" s="300">
        <f>ГРБС!H343</f>
        <v>1826.3</v>
      </c>
      <c r="G356" s="300">
        <f>ГРБС!I343</f>
        <v>0</v>
      </c>
      <c r="H356" s="431">
        <f t="shared" si="159"/>
        <v>0</v>
      </c>
    </row>
    <row r="357" spans="1:8" ht="110.25" x14ac:dyDescent="0.2">
      <c r="A357" s="430" t="s">
        <v>290</v>
      </c>
      <c r="B357" s="128" t="s">
        <v>789</v>
      </c>
      <c r="C357" s="94"/>
      <c r="D357" s="126" t="s">
        <v>780</v>
      </c>
      <c r="E357" s="300">
        <f>E358</f>
        <v>2000</v>
      </c>
      <c r="F357" s="300">
        <f t="shared" ref="F357:G357" si="188">F358</f>
        <v>2000</v>
      </c>
      <c r="G357" s="300">
        <f t="shared" si="188"/>
        <v>0</v>
      </c>
      <c r="H357" s="431">
        <f t="shared" si="159"/>
        <v>0</v>
      </c>
    </row>
    <row r="358" spans="1:8" ht="47.25" x14ac:dyDescent="0.2">
      <c r="A358" s="430" t="s">
        <v>290</v>
      </c>
      <c r="B358" s="128" t="s">
        <v>789</v>
      </c>
      <c r="C358" s="94" t="s">
        <v>118</v>
      </c>
      <c r="D358" s="92" t="s">
        <v>119</v>
      </c>
      <c r="E358" s="300">
        <f>ГРБС!G345</f>
        <v>2000</v>
      </c>
      <c r="F358" s="300">
        <f>ГРБС!H345</f>
        <v>2000</v>
      </c>
      <c r="G358" s="300">
        <f>ГРБС!I345</f>
        <v>0</v>
      </c>
      <c r="H358" s="431">
        <f t="shared" si="159"/>
        <v>0</v>
      </c>
    </row>
    <row r="359" spans="1:8" ht="76.150000000000006" customHeight="1" x14ac:dyDescent="0.2">
      <c r="A359" s="430" t="s">
        <v>290</v>
      </c>
      <c r="B359" s="93" t="s">
        <v>790</v>
      </c>
      <c r="C359" s="94"/>
      <c r="D359" s="92" t="s">
        <v>781</v>
      </c>
      <c r="E359" s="300">
        <f>E360+E362</f>
        <v>1859.2</v>
      </c>
      <c r="F359" s="300">
        <f t="shared" ref="F359:G359" si="189">F360+F362</f>
        <v>3313.2</v>
      </c>
      <c r="G359" s="300">
        <f t="shared" si="189"/>
        <v>0</v>
      </c>
      <c r="H359" s="431">
        <f t="shared" si="159"/>
        <v>0</v>
      </c>
    </row>
    <row r="360" spans="1:8" ht="110.25" x14ac:dyDescent="0.2">
      <c r="A360" s="430" t="s">
        <v>290</v>
      </c>
      <c r="B360" s="93" t="s">
        <v>798</v>
      </c>
      <c r="C360" s="94"/>
      <c r="D360" s="92" t="s">
        <v>799</v>
      </c>
      <c r="E360" s="300">
        <f>E361</f>
        <v>0</v>
      </c>
      <c r="F360" s="300">
        <f t="shared" ref="F360:G360" si="190">F361</f>
        <v>1454</v>
      </c>
      <c r="G360" s="300">
        <f t="shared" si="190"/>
        <v>0</v>
      </c>
      <c r="H360" s="431">
        <f t="shared" si="159"/>
        <v>0</v>
      </c>
    </row>
    <row r="361" spans="1:8" ht="47.25" x14ac:dyDescent="0.2">
      <c r="A361" s="430" t="s">
        <v>290</v>
      </c>
      <c r="B361" s="93" t="s">
        <v>798</v>
      </c>
      <c r="C361" s="94" t="s">
        <v>118</v>
      </c>
      <c r="D361" s="92" t="s">
        <v>119</v>
      </c>
      <c r="E361" s="300">
        <f>ГРБС!G348</f>
        <v>0</v>
      </c>
      <c r="F361" s="300">
        <f>ГРБС!H348</f>
        <v>1454</v>
      </c>
      <c r="G361" s="300">
        <f>ГРБС!I348</f>
        <v>0</v>
      </c>
      <c r="H361" s="431">
        <f t="shared" si="159"/>
        <v>0</v>
      </c>
    </row>
    <row r="362" spans="1:8" ht="93.6" customHeight="1" x14ac:dyDescent="0.2">
      <c r="A362" s="430" t="s">
        <v>290</v>
      </c>
      <c r="B362" s="128" t="s">
        <v>791</v>
      </c>
      <c r="C362" s="94"/>
      <c r="D362" s="92" t="s">
        <v>782</v>
      </c>
      <c r="E362" s="300">
        <f>E363</f>
        <v>1859.2</v>
      </c>
      <c r="F362" s="300">
        <f t="shared" ref="F362:G362" si="191">F363</f>
        <v>1859.2</v>
      </c>
      <c r="G362" s="300">
        <f t="shared" si="191"/>
        <v>0</v>
      </c>
      <c r="H362" s="431">
        <f t="shared" si="159"/>
        <v>0</v>
      </c>
    </row>
    <row r="363" spans="1:8" ht="47.25" x14ac:dyDescent="0.2">
      <c r="A363" s="430" t="s">
        <v>290</v>
      </c>
      <c r="B363" s="128" t="s">
        <v>791</v>
      </c>
      <c r="C363" s="94" t="s">
        <v>118</v>
      </c>
      <c r="D363" s="92" t="s">
        <v>119</v>
      </c>
      <c r="E363" s="300">
        <f>ГРБС!G350</f>
        <v>1859.2</v>
      </c>
      <c r="F363" s="300">
        <f>ГРБС!H350</f>
        <v>1859.2</v>
      </c>
      <c r="G363" s="300">
        <f>ГРБС!I350</f>
        <v>0</v>
      </c>
      <c r="H363" s="431">
        <f t="shared" si="159"/>
        <v>0</v>
      </c>
    </row>
    <row r="364" spans="1:8" ht="95.45" customHeight="1" x14ac:dyDescent="0.2">
      <c r="A364" s="430" t="s">
        <v>290</v>
      </c>
      <c r="B364" s="128" t="s">
        <v>792</v>
      </c>
      <c r="C364" s="94"/>
      <c r="D364" s="92" t="s">
        <v>783</v>
      </c>
      <c r="E364" s="300">
        <f>E365</f>
        <v>2000</v>
      </c>
      <c r="F364" s="300">
        <f t="shared" ref="F364:G364" si="192">F365</f>
        <v>2000</v>
      </c>
      <c r="G364" s="300">
        <f t="shared" si="192"/>
        <v>0</v>
      </c>
      <c r="H364" s="431">
        <f t="shared" si="159"/>
        <v>0</v>
      </c>
    </row>
    <row r="365" spans="1:8" ht="47.25" x14ac:dyDescent="0.2">
      <c r="A365" s="430" t="s">
        <v>290</v>
      </c>
      <c r="B365" s="128" t="s">
        <v>792</v>
      </c>
      <c r="C365" s="94" t="s">
        <v>118</v>
      </c>
      <c r="D365" s="92" t="s">
        <v>119</v>
      </c>
      <c r="E365" s="300">
        <f>ГРБС!G352</f>
        <v>2000</v>
      </c>
      <c r="F365" s="300">
        <f>ГРБС!H352</f>
        <v>2000</v>
      </c>
      <c r="G365" s="300">
        <f>ГРБС!I352</f>
        <v>0</v>
      </c>
      <c r="H365" s="431">
        <f t="shared" si="159"/>
        <v>0</v>
      </c>
    </row>
    <row r="366" spans="1:8" ht="94.5" x14ac:dyDescent="0.2">
      <c r="A366" s="430" t="s">
        <v>290</v>
      </c>
      <c r="B366" s="128" t="s">
        <v>793</v>
      </c>
      <c r="C366" s="94"/>
      <c r="D366" s="92" t="s">
        <v>784</v>
      </c>
      <c r="E366" s="300">
        <f>E367+E369</f>
        <v>1637.3</v>
      </c>
      <c r="F366" s="300">
        <f t="shared" ref="F366:G366" si="193">F367+F369</f>
        <v>2707.1</v>
      </c>
      <c r="G366" s="300">
        <f t="shared" si="193"/>
        <v>0</v>
      </c>
      <c r="H366" s="431">
        <f t="shared" si="159"/>
        <v>0</v>
      </c>
    </row>
    <row r="367" spans="1:8" ht="110.25" x14ac:dyDescent="0.2">
      <c r="A367" s="430" t="s">
        <v>290</v>
      </c>
      <c r="B367" s="128" t="s">
        <v>800</v>
      </c>
      <c r="C367" s="94"/>
      <c r="D367" s="92" t="s">
        <v>801</v>
      </c>
      <c r="E367" s="300">
        <f>E368</f>
        <v>0</v>
      </c>
      <c r="F367" s="300">
        <f t="shared" ref="F367:G367" si="194">F368</f>
        <v>1069.8</v>
      </c>
      <c r="G367" s="300">
        <f t="shared" si="194"/>
        <v>0</v>
      </c>
      <c r="H367" s="431">
        <f t="shared" si="159"/>
        <v>0</v>
      </c>
    </row>
    <row r="368" spans="1:8" ht="47.25" x14ac:dyDescent="0.2">
      <c r="A368" s="430" t="s">
        <v>290</v>
      </c>
      <c r="B368" s="128" t="s">
        <v>800</v>
      </c>
      <c r="C368" s="94" t="s">
        <v>118</v>
      </c>
      <c r="D368" s="92" t="s">
        <v>119</v>
      </c>
      <c r="E368" s="300">
        <f>ГРБС!G355</f>
        <v>0</v>
      </c>
      <c r="F368" s="300">
        <f>ГРБС!H355</f>
        <v>1069.8</v>
      </c>
      <c r="G368" s="300">
        <f>ГРБС!I355</f>
        <v>0</v>
      </c>
      <c r="H368" s="431">
        <f t="shared" si="159"/>
        <v>0</v>
      </c>
    </row>
    <row r="369" spans="1:8" ht="110.25" x14ac:dyDescent="0.2">
      <c r="A369" s="430" t="s">
        <v>290</v>
      </c>
      <c r="B369" s="128" t="s">
        <v>794</v>
      </c>
      <c r="C369" s="94"/>
      <c r="D369" s="126" t="s">
        <v>785</v>
      </c>
      <c r="E369" s="300">
        <f>E370</f>
        <v>1637.3</v>
      </c>
      <c r="F369" s="300">
        <f t="shared" ref="F369:G369" si="195">F370</f>
        <v>1637.3</v>
      </c>
      <c r="G369" s="300">
        <f t="shared" si="195"/>
        <v>0</v>
      </c>
      <c r="H369" s="431">
        <f t="shared" si="159"/>
        <v>0</v>
      </c>
    </row>
    <row r="370" spans="1:8" ht="47.25" x14ac:dyDescent="0.2">
      <c r="A370" s="430" t="s">
        <v>290</v>
      </c>
      <c r="B370" s="128" t="s">
        <v>794</v>
      </c>
      <c r="C370" s="94" t="s">
        <v>118</v>
      </c>
      <c r="D370" s="92" t="s">
        <v>119</v>
      </c>
      <c r="E370" s="300">
        <f>ГРБС!G357</f>
        <v>1637.3</v>
      </c>
      <c r="F370" s="300">
        <f>ГРБС!H357</f>
        <v>1637.3</v>
      </c>
      <c r="G370" s="300">
        <f>ГРБС!I357</f>
        <v>0</v>
      </c>
      <c r="H370" s="431">
        <f t="shared" si="159"/>
        <v>0</v>
      </c>
    </row>
    <row r="371" spans="1:8" ht="94.9" customHeight="1" x14ac:dyDescent="0.2">
      <c r="A371" s="430" t="s">
        <v>290</v>
      </c>
      <c r="B371" s="93" t="s">
        <v>795</v>
      </c>
      <c r="C371" s="94"/>
      <c r="D371" s="92" t="s">
        <v>786</v>
      </c>
      <c r="E371" s="300">
        <f>E372</f>
        <v>2000</v>
      </c>
      <c r="F371" s="300">
        <f t="shared" ref="F371:G371" si="196">F372</f>
        <v>2000</v>
      </c>
      <c r="G371" s="300">
        <f t="shared" si="196"/>
        <v>0</v>
      </c>
      <c r="H371" s="431">
        <f t="shared" si="159"/>
        <v>0</v>
      </c>
    </row>
    <row r="372" spans="1:8" ht="47.25" x14ac:dyDescent="0.2">
      <c r="A372" s="430" t="s">
        <v>290</v>
      </c>
      <c r="B372" s="128" t="s">
        <v>795</v>
      </c>
      <c r="C372" s="94" t="s">
        <v>118</v>
      </c>
      <c r="D372" s="92" t="s">
        <v>119</v>
      </c>
      <c r="E372" s="300">
        <f>ГРБС!G359</f>
        <v>2000</v>
      </c>
      <c r="F372" s="300">
        <f>ГРБС!H359</f>
        <v>2000</v>
      </c>
      <c r="G372" s="300">
        <f>ГРБС!I359</f>
        <v>0</v>
      </c>
      <c r="H372" s="431">
        <f t="shared" si="159"/>
        <v>0</v>
      </c>
    </row>
    <row r="373" spans="1:8" ht="66" customHeight="1" x14ac:dyDescent="0.2">
      <c r="A373" s="428" t="s">
        <v>290</v>
      </c>
      <c r="B373" s="95" t="s">
        <v>234</v>
      </c>
      <c r="C373" s="94"/>
      <c r="D373" s="92" t="s">
        <v>517</v>
      </c>
      <c r="E373" s="300">
        <f>E374+E377</f>
        <v>4428.8999999999996</v>
      </c>
      <c r="F373" s="300">
        <f t="shared" ref="F373:G373" si="197">F374+F377</f>
        <v>4428.8999999999996</v>
      </c>
      <c r="G373" s="300">
        <f t="shared" si="197"/>
        <v>4391.6000000000004</v>
      </c>
      <c r="H373" s="431">
        <f t="shared" si="159"/>
        <v>99.157804420962336</v>
      </c>
    </row>
    <row r="374" spans="1:8" ht="31.5" x14ac:dyDescent="0.2">
      <c r="A374" s="430" t="s">
        <v>290</v>
      </c>
      <c r="B374" s="95" t="s">
        <v>243</v>
      </c>
      <c r="C374" s="240"/>
      <c r="D374" s="101" t="s">
        <v>68</v>
      </c>
      <c r="E374" s="300">
        <f>E375</f>
        <v>3941.6</v>
      </c>
      <c r="F374" s="300">
        <f t="shared" ref="F374:G374" si="198">F375</f>
        <v>3941.6</v>
      </c>
      <c r="G374" s="300">
        <f t="shared" si="198"/>
        <v>3904.3</v>
      </c>
      <c r="H374" s="431">
        <f t="shared" si="159"/>
        <v>99.053683783235243</v>
      </c>
    </row>
    <row r="375" spans="1:8" ht="47.25" x14ac:dyDescent="0.2">
      <c r="A375" s="430" t="s">
        <v>290</v>
      </c>
      <c r="B375" s="95" t="s">
        <v>595</v>
      </c>
      <c r="C375" s="94"/>
      <c r="D375" s="92" t="s">
        <v>385</v>
      </c>
      <c r="E375" s="300">
        <f>E376</f>
        <v>3941.6</v>
      </c>
      <c r="F375" s="300">
        <f t="shared" ref="F375:G375" si="199">F376</f>
        <v>3941.6</v>
      </c>
      <c r="G375" s="300">
        <f t="shared" si="199"/>
        <v>3904.3</v>
      </c>
      <c r="H375" s="431">
        <f t="shared" si="159"/>
        <v>99.053683783235243</v>
      </c>
    </row>
    <row r="376" spans="1:8" ht="47.25" x14ac:dyDescent="0.2">
      <c r="A376" s="430" t="s">
        <v>290</v>
      </c>
      <c r="B376" s="95" t="s">
        <v>595</v>
      </c>
      <c r="C376" s="94" t="s">
        <v>118</v>
      </c>
      <c r="D376" s="92" t="s">
        <v>119</v>
      </c>
      <c r="E376" s="300">
        <f>ГРБС!G363</f>
        <v>3941.6</v>
      </c>
      <c r="F376" s="300">
        <f>ГРБС!H363</f>
        <v>3941.6</v>
      </c>
      <c r="G376" s="300">
        <f>ГРБС!I363</f>
        <v>3904.3</v>
      </c>
      <c r="H376" s="431">
        <f t="shared" si="159"/>
        <v>99.053683783235243</v>
      </c>
    </row>
    <row r="377" spans="1:8" ht="32.450000000000003" customHeight="1" x14ac:dyDescent="0.2">
      <c r="A377" s="430" t="s">
        <v>290</v>
      </c>
      <c r="B377" s="95" t="s">
        <v>678</v>
      </c>
      <c r="C377" s="108"/>
      <c r="D377" s="92" t="s">
        <v>72</v>
      </c>
      <c r="E377" s="300">
        <f>E378</f>
        <v>487.3</v>
      </c>
      <c r="F377" s="300">
        <f t="shared" ref="F377:G377" si="200">F378</f>
        <v>487.3</v>
      </c>
      <c r="G377" s="300">
        <f t="shared" si="200"/>
        <v>487.3</v>
      </c>
      <c r="H377" s="431">
        <f t="shared" si="159"/>
        <v>100</v>
      </c>
    </row>
    <row r="378" spans="1:8" ht="31.5" x14ac:dyDescent="0.2">
      <c r="A378" s="430" t="s">
        <v>290</v>
      </c>
      <c r="B378" s="95" t="s">
        <v>679</v>
      </c>
      <c r="C378" s="108"/>
      <c r="D378" s="92" t="s">
        <v>73</v>
      </c>
      <c r="E378" s="300">
        <f>E379</f>
        <v>487.3</v>
      </c>
      <c r="F378" s="300">
        <f t="shared" ref="F378:G378" si="201">F379</f>
        <v>487.3</v>
      </c>
      <c r="G378" s="300">
        <f t="shared" si="201"/>
        <v>487.3</v>
      </c>
      <c r="H378" s="431">
        <f t="shared" si="159"/>
        <v>100</v>
      </c>
    </row>
    <row r="379" spans="1:8" ht="47.25" x14ac:dyDescent="0.2">
      <c r="A379" s="430" t="s">
        <v>290</v>
      </c>
      <c r="B379" s="95" t="s">
        <v>679</v>
      </c>
      <c r="C379" s="94" t="s">
        <v>118</v>
      </c>
      <c r="D379" s="92" t="s">
        <v>119</v>
      </c>
      <c r="E379" s="300">
        <f>ГРБС!G366</f>
        <v>487.3</v>
      </c>
      <c r="F379" s="300">
        <f>ГРБС!H366</f>
        <v>487.3</v>
      </c>
      <c r="G379" s="300">
        <f>ГРБС!I366</f>
        <v>487.3</v>
      </c>
      <c r="H379" s="431">
        <f t="shared" si="159"/>
        <v>100</v>
      </c>
    </row>
    <row r="380" spans="1:8" ht="78.75" x14ac:dyDescent="0.2">
      <c r="A380" s="430" t="s">
        <v>290</v>
      </c>
      <c r="B380" s="108" t="s">
        <v>225</v>
      </c>
      <c r="C380" s="94"/>
      <c r="D380" s="103" t="s">
        <v>470</v>
      </c>
      <c r="E380" s="300">
        <f>E381+E384</f>
        <v>21093.199999999997</v>
      </c>
      <c r="F380" s="300">
        <f>F381+F384</f>
        <v>21093.199999999997</v>
      </c>
      <c r="G380" s="300">
        <f>G381+G384</f>
        <v>19548.3</v>
      </c>
      <c r="H380" s="431">
        <f t="shared" si="159"/>
        <v>92.675838658904297</v>
      </c>
    </row>
    <row r="381" spans="1:8" ht="63" x14ac:dyDescent="0.2">
      <c r="A381" s="430" t="s">
        <v>290</v>
      </c>
      <c r="B381" s="108" t="s">
        <v>476</v>
      </c>
      <c r="C381" s="94"/>
      <c r="D381" s="232" t="s">
        <v>384</v>
      </c>
      <c r="E381" s="300">
        <f>E382+E383</f>
        <v>4532.6000000000004</v>
      </c>
      <c r="F381" s="300">
        <f t="shared" ref="F381:G381" si="202">F382+F383</f>
        <v>4532.6000000000004</v>
      </c>
      <c r="G381" s="300">
        <f t="shared" si="202"/>
        <v>3956.8</v>
      </c>
      <c r="H381" s="431">
        <f t="shared" si="159"/>
        <v>87.296474429687152</v>
      </c>
    </row>
    <row r="382" spans="1:8" ht="47.25" x14ac:dyDescent="0.2">
      <c r="A382" s="430" t="s">
        <v>290</v>
      </c>
      <c r="B382" s="94" t="s">
        <v>476</v>
      </c>
      <c r="C382" s="94" t="s">
        <v>118</v>
      </c>
      <c r="D382" s="92" t="s">
        <v>119</v>
      </c>
      <c r="E382" s="280">
        <f>ГРБС!G369</f>
        <v>4485.6000000000004</v>
      </c>
      <c r="F382" s="280">
        <f>ГРБС!H369</f>
        <v>4485.6000000000004</v>
      </c>
      <c r="G382" s="300">
        <f>ГРБС!I369</f>
        <v>3909.8</v>
      </c>
      <c r="H382" s="431">
        <f t="shared" si="159"/>
        <v>87.163367219546998</v>
      </c>
    </row>
    <row r="383" spans="1:8" ht="31.5" x14ac:dyDescent="0.2">
      <c r="A383" s="430" t="s">
        <v>290</v>
      </c>
      <c r="B383" s="94" t="s">
        <v>476</v>
      </c>
      <c r="C383" s="94" t="s">
        <v>109</v>
      </c>
      <c r="D383" s="131" t="s">
        <v>110</v>
      </c>
      <c r="E383" s="280">
        <f>ГРБС!G370</f>
        <v>47</v>
      </c>
      <c r="F383" s="280">
        <f>ГРБС!H370</f>
        <v>47</v>
      </c>
      <c r="G383" s="300">
        <f>ГРБС!I370</f>
        <v>47</v>
      </c>
      <c r="H383" s="431">
        <f t="shared" si="159"/>
        <v>100</v>
      </c>
    </row>
    <row r="384" spans="1:8" ht="78.75" x14ac:dyDescent="0.2">
      <c r="A384" s="430" t="s">
        <v>290</v>
      </c>
      <c r="B384" s="94" t="s">
        <v>474</v>
      </c>
      <c r="C384" s="94"/>
      <c r="D384" s="92" t="s">
        <v>473</v>
      </c>
      <c r="E384" s="280">
        <f>E385+E386</f>
        <v>16560.599999999999</v>
      </c>
      <c r="F384" s="280">
        <f t="shared" ref="F384:G384" si="203">F385+F386</f>
        <v>16560.599999999999</v>
      </c>
      <c r="G384" s="300">
        <f t="shared" si="203"/>
        <v>15591.5</v>
      </c>
      <c r="H384" s="431">
        <f t="shared" si="159"/>
        <v>94.148158883132254</v>
      </c>
    </row>
    <row r="385" spans="1:8" ht="47.25" x14ac:dyDescent="0.2">
      <c r="A385" s="430" t="s">
        <v>290</v>
      </c>
      <c r="B385" s="94" t="s">
        <v>474</v>
      </c>
      <c r="C385" s="94" t="s">
        <v>118</v>
      </c>
      <c r="D385" s="92" t="s">
        <v>119</v>
      </c>
      <c r="E385" s="280">
        <f>ГРБС!G372</f>
        <v>16530.8</v>
      </c>
      <c r="F385" s="280">
        <f>ГРБС!H372</f>
        <v>16530.8</v>
      </c>
      <c r="G385" s="300">
        <f>ГРБС!I372</f>
        <v>15561.7</v>
      </c>
      <c r="H385" s="431">
        <f t="shared" si="159"/>
        <v>94.137609795049244</v>
      </c>
    </row>
    <row r="386" spans="1:8" ht="31.5" x14ac:dyDescent="0.2">
      <c r="A386" s="430" t="s">
        <v>290</v>
      </c>
      <c r="B386" s="94" t="s">
        <v>474</v>
      </c>
      <c r="C386" s="94" t="s">
        <v>109</v>
      </c>
      <c r="D386" s="92" t="s">
        <v>110</v>
      </c>
      <c r="E386" s="280">
        <f>ГРБС!G373</f>
        <v>29.8</v>
      </c>
      <c r="F386" s="280">
        <f>ГРБС!H373</f>
        <v>29.8</v>
      </c>
      <c r="G386" s="300">
        <f>ГРБС!I373</f>
        <v>29.8</v>
      </c>
      <c r="H386" s="431">
        <f t="shared" si="159"/>
        <v>100</v>
      </c>
    </row>
    <row r="387" spans="1:8" ht="78.75" x14ac:dyDescent="0.2">
      <c r="A387" s="430" t="s">
        <v>290</v>
      </c>
      <c r="B387" s="128" t="s">
        <v>311</v>
      </c>
      <c r="C387" s="94"/>
      <c r="D387" s="92" t="s">
        <v>817</v>
      </c>
      <c r="E387" s="280">
        <f>E388</f>
        <v>35594.5</v>
      </c>
      <c r="F387" s="280">
        <f t="shared" ref="F387:G387" si="204">F388</f>
        <v>35594.5</v>
      </c>
      <c r="G387" s="300">
        <f t="shared" si="204"/>
        <v>35594.5</v>
      </c>
      <c r="H387" s="431">
        <f t="shared" si="159"/>
        <v>100</v>
      </c>
    </row>
    <row r="388" spans="1:8" ht="31.5" x14ac:dyDescent="0.2">
      <c r="A388" s="434" t="s">
        <v>290</v>
      </c>
      <c r="B388" s="95" t="s">
        <v>439</v>
      </c>
      <c r="C388" s="91"/>
      <c r="D388" s="233" t="s">
        <v>440</v>
      </c>
      <c r="E388" s="299">
        <f>E389</f>
        <v>35594.5</v>
      </c>
      <c r="F388" s="299">
        <f t="shared" ref="F388:G388" si="205">F389</f>
        <v>35594.5</v>
      </c>
      <c r="G388" s="299">
        <f t="shared" si="205"/>
        <v>35594.5</v>
      </c>
      <c r="H388" s="431">
        <f t="shared" si="159"/>
        <v>100</v>
      </c>
    </row>
    <row r="389" spans="1:8" ht="94.5" x14ac:dyDescent="0.2">
      <c r="A389" s="430" t="s">
        <v>290</v>
      </c>
      <c r="B389" s="95" t="s">
        <v>445</v>
      </c>
      <c r="C389" s="91"/>
      <c r="D389" s="232" t="s">
        <v>429</v>
      </c>
      <c r="E389" s="299">
        <f>E390</f>
        <v>35594.5</v>
      </c>
      <c r="F389" s="299">
        <f t="shared" ref="F389:G389" si="206">F390</f>
        <v>35594.5</v>
      </c>
      <c r="G389" s="299">
        <f t="shared" si="206"/>
        <v>35594.5</v>
      </c>
      <c r="H389" s="431">
        <f t="shared" si="159"/>
        <v>100</v>
      </c>
    </row>
    <row r="390" spans="1:8" ht="47.25" x14ac:dyDescent="0.2">
      <c r="A390" s="430" t="s">
        <v>290</v>
      </c>
      <c r="B390" s="95" t="s">
        <v>445</v>
      </c>
      <c r="C390" s="94" t="s">
        <v>118</v>
      </c>
      <c r="D390" s="92" t="s">
        <v>119</v>
      </c>
      <c r="E390" s="280">
        <f>ГРБС!G377</f>
        <v>35594.5</v>
      </c>
      <c r="F390" s="280">
        <f>ГРБС!H377</f>
        <v>35594.5</v>
      </c>
      <c r="G390" s="300">
        <f>ГРБС!I377</f>
        <v>35594.5</v>
      </c>
      <c r="H390" s="431">
        <f t="shared" ref="H390:H486" si="207">G390/F390*100</f>
        <v>100</v>
      </c>
    </row>
    <row r="391" spans="1:8" ht="31.5" x14ac:dyDescent="0.2">
      <c r="A391" s="435" t="s">
        <v>290</v>
      </c>
      <c r="B391" s="113" t="s">
        <v>40</v>
      </c>
      <c r="C391" s="94"/>
      <c r="D391" s="131" t="s">
        <v>417</v>
      </c>
      <c r="E391" s="280">
        <f>+E392+E395+E399+E401+E397</f>
        <v>3505.9999999999995</v>
      </c>
      <c r="F391" s="280">
        <f t="shared" ref="F391:G391" si="208">+F392+F395+F399+F401+F397</f>
        <v>3505.9999999999995</v>
      </c>
      <c r="G391" s="280">
        <f t="shared" si="208"/>
        <v>3340.4999999999995</v>
      </c>
      <c r="H391" s="431">
        <f t="shared" si="207"/>
        <v>95.279520821448955</v>
      </c>
    </row>
    <row r="392" spans="1:8" ht="47.25" x14ac:dyDescent="0.2">
      <c r="A392" s="435" t="s">
        <v>290</v>
      </c>
      <c r="B392" s="113" t="s">
        <v>425</v>
      </c>
      <c r="C392" s="94"/>
      <c r="D392" s="131" t="s">
        <v>424</v>
      </c>
      <c r="E392" s="299">
        <f>E393+E394</f>
        <v>778.69999999999993</v>
      </c>
      <c r="F392" s="299">
        <f t="shared" ref="F392:G392" si="209">F393+F394</f>
        <v>778.69999999999993</v>
      </c>
      <c r="G392" s="299">
        <f t="shared" si="209"/>
        <v>778.6</v>
      </c>
      <c r="H392" s="431">
        <f t="shared" si="207"/>
        <v>99.987158083986145</v>
      </c>
    </row>
    <row r="393" spans="1:8" ht="47.25" x14ac:dyDescent="0.2">
      <c r="A393" s="435" t="s">
        <v>290</v>
      </c>
      <c r="B393" s="109" t="s">
        <v>425</v>
      </c>
      <c r="C393" s="105" t="s">
        <v>118</v>
      </c>
      <c r="D393" s="92" t="s">
        <v>119</v>
      </c>
      <c r="E393" s="299">
        <f>ГРБС!G380</f>
        <v>622.29999999999995</v>
      </c>
      <c r="F393" s="299">
        <f>ГРБС!H380</f>
        <v>622.29999999999995</v>
      </c>
      <c r="G393" s="299">
        <f>ГРБС!I380</f>
        <v>622.20000000000005</v>
      </c>
      <c r="H393" s="431">
        <f t="shared" si="207"/>
        <v>99.983930580106076</v>
      </c>
    </row>
    <row r="394" spans="1:8" ht="31.5" x14ac:dyDescent="0.2">
      <c r="A394" s="435" t="s">
        <v>290</v>
      </c>
      <c r="B394" s="109" t="s">
        <v>425</v>
      </c>
      <c r="C394" s="108" t="s">
        <v>443</v>
      </c>
      <c r="D394" s="131" t="s">
        <v>444</v>
      </c>
      <c r="E394" s="299">
        <f>ГРБС!G381</f>
        <v>156.4</v>
      </c>
      <c r="F394" s="299">
        <f>ГРБС!H381</f>
        <v>156.4</v>
      </c>
      <c r="G394" s="299">
        <f>ГРБС!I381</f>
        <v>156.4</v>
      </c>
      <c r="H394" s="431">
        <f t="shared" si="207"/>
        <v>100</v>
      </c>
    </row>
    <row r="395" spans="1:8" ht="15.75" x14ac:dyDescent="0.2">
      <c r="A395" s="428" t="s">
        <v>290</v>
      </c>
      <c r="B395" s="189" t="s">
        <v>819</v>
      </c>
      <c r="C395" s="91"/>
      <c r="D395" s="92" t="s">
        <v>818</v>
      </c>
      <c r="E395" s="299">
        <f>E396</f>
        <v>300</v>
      </c>
      <c r="F395" s="299">
        <f t="shared" ref="F395:G395" si="210">F396</f>
        <v>300</v>
      </c>
      <c r="G395" s="299">
        <f t="shared" si="210"/>
        <v>300</v>
      </c>
      <c r="H395" s="431">
        <f t="shared" si="207"/>
        <v>100</v>
      </c>
    </row>
    <row r="396" spans="1:8" ht="31.5" x14ac:dyDescent="0.2">
      <c r="A396" s="432" t="s">
        <v>290</v>
      </c>
      <c r="B396" s="251" t="s">
        <v>819</v>
      </c>
      <c r="C396" s="143" t="s">
        <v>109</v>
      </c>
      <c r="D396" s="96" t="s">
        <v>110</v>
      </c>
      <c r="E396" s="299">
        <f>ГРБС!G383</f>
        <v>300</v>
      </c>
      <c r="F396" s="299">
        <f>ГРБС!H383</f>
        <v>300</v>
      </c>
      <c r="G396" s="299">
        <f>ГРБС!I383</f>
        <v>300</v>
      </c>
      <c r="H396" s="431">
        <f t="shared" si="207"/>
        <v>100</v>
      </c>
    </row>
    <row r="397" spans="1:8" ht="47.25" x14ac:dyDescent="0.2">
      <c r="A397" s="435" t="s">
        <v>290</v>
      </c>
      <c r="B397" s="113" t="s">
        <v>726</v>
      </c>
      <c r="C397" s="121"/>
      <c r="D397" s="131" t="s">
        <v>727</v>
      </c>
      <c r="E397" s="299">
        <f>E398</f>
        <v>108.2</v>
      </c>
      <c r="F397" s="299">
        <f t="shared" ref="F397:G397" si="211">F398</f>
        <v>108.2</v>
      </c>
      <c r="G397" s="299">
        <f t="shared" si="211"/>
        <v>108.2</v>
      </c>
      <c r="H397" s="431">
        <f t="shared" si="207"/>
        <v>100</v>
      </c>
    </row>
    <row r="398" spans="1:8" ht="31.5" x14ac:dyDescent="0.2">
      <c r="A398" s="434" t="s">
        <v>290</v>
      </c>
      <c r="B398" s="113" t="s">
        <v>726</v>
      </c>
      <c r="C398" s="121" t="s">
        <v>109</v>
      </c>
      <c r="D398" s="92" t="s">
        <v>110</v>
      </c>
      <c r="E398" s="299">
        <f>ГРБС!G385</f>
        <v>108.2</v>
      </c>
      <c r="F398" s="299">
        <f>ГРБС!H385</f>
        <v>108.2</v>
      </c>
      <c r="G398" s="299">
        <f>ГРБС!I385</f>
        <v>108.2</v>
      </c>
      <c r="H398" s="431">
        <f t="shared" si="207"/>
        <v>100</v>
      </c>
    </row>
    <row r="399" spans="1:8" ht="63" x14ac:dyDescent="0.2">
      <c r="A399" s="430" t="s">
        <v>290</v>
      </c>
      <c r="B399" s="113" t="s">
        <v>594</v>
      </c>
      <c r="C399" s="94"/>
      <c r="D399" s="92" t="s">
        <v>593</v>
      </c>
      <c r="E399" s="280">
        <f>E400</f>
        <v>2278.9</v>
      </c>
      <c r="F399" s="280">
        <f t="shared" ref="F399:G399" si="212">F400</f>
        <v>2278.9</v>
      </c>
      <c r="G399" s="300">
        <f t="shared" si="212"/>
        <v>2113.5</v>
      </c>
      <c r="H399" s="431">
        <f t="shared" si="207"/>
        <v>92.742112422660057</v>
      </c>
    </row>
    <row r="400" spans="1:8" ht="31.5" x14ac:dyDescent="0.2">
      <c r="A400" s="434" t="s">
        <v>290</v>
      </c>
      <c r="B400" s="113" t="s">
        <v>594</v>
      </c>
      <c r="C400" s="112" t="s">
        <v>137</v>
      </c>
      <c r="D400" s="96" t="s">
        <v>144</v>
      </c>
      <c r="E400" s="307">
        <f>ГРБС!G387</f>
        <v>2278.9</v>
      </c>
      <c r="F400" s="307">
        <f>ГРБС!H387</f>
        <v>2278.9</v>
      </c>
      <c r="G400" s="307">
        <f>ГРБС!I387</f>
        <v>2113.5</v>
      </c>
      <c r="H400" s="433">
        <f t="shared" si="207"/>
        <v>92.742112422660057</v>
      </c>
    </row>
    <row r="401" spans="1:8" ht="141.75" x14ac:dyDescent="0.2">
      <c r="A401" s="430" t="s">
        <v>290</v>
      </c>
      <c r="B401" s="128" t="s">
        <v>828</v>
      </c>
      <c r="C401" s="94"/>
      <c r="D401" s="126" t="s">
        <v>822</v>
      </c>
      <c r="E401" s="280">
        <f>E402</f>
        <v>40.200000000000003</v>
      </c>
      <c r="F401" s="280">
        <f t="shared" ref="F401:G401" si="213">F402</f>
        <v>40.200000000000003</v>
      </c>
      <c r="G401" s="280">
        <f t="shared" si="213"/>
        <v>40.200000000000003</v>
      </c>
      <c r="H401" s="431">
        <f t="shared" si="207"/>
        <v>100</v>
      </c>
    </row>
    <row r="402" spans="1:8" ht="32.25" thickBot="1" x14ac:dyDescent="0.25">
      <c r="A402" s="434" t="s">
        <v>290</v>
      </c>
      <c r="B402" s="36" t="s">
        <v>828</v>
      </c>
      <c r="C402" s="98" t="s">
        <v>137</v>
      </c>
      <c r="D402" s="96" t="s">
        <v>144</v>
      </c>
      <c r="E402" s="307">
        <f>ГРБС!G389</f>
        <v>40.200000000000003</v>
      </c>
      <c r="F402" s="307">
        <f>ГРБС!H389</f>
        <v>40.200000000000003</v>
      </c>
      <c r="G402" s="307">
        <f>ГРБС!I389</f>
        <v>40.200000000000003</v>
      </c>
      <c r="H402" s="431">
        <f t="shared" si="207"/>
        <v>100</v>
      </c>
    </row>
    <row r="403" spans="1:8" ht="48" thickBot="1" x14ac:dyDescent="0.25">
      <c r="A403" s="243" t="s">
        <v>821</v>
      </c>
      <c r="B403" s="145"/>
      <c r="C403" s="144"/>
      <c r="D403" s="245" t="s">
        <v>820</v>
      </c>
      <c r="E403" s="296">
        <f>E404</f>
        <v>171.7</v>
      </c>
      <c r="F403" s="296">
        <f t="shared" ref="F403:G406" si="214">F404</f>
        <v>171.7</v>
      </c>
      <c r="G403" s="296">
        <f t="shared" si="214"/>
        <v>171.7</v>
      </c>
      <c r="H403" s="374">
        <f t="shared" si="207"/>
        <v>100</v>
      </c>
    </row>
    <row r="404" spans="1:8" ht="94.5" x14ac:dyDescent="0.2">
      <c r="A404" s="428" t="s">
        <v>821</v>
      </c>
      <c r="B404" s="189" t="s">
        <v>236</v>
      </c>
      <c r="C404" s="91"/>
      <c r="D404" s="123" t="s">
        <v>516</v>
      </c>
      <c r="E404" s="279">
        <f>E405</f>
        <v>171.7</v>
      </c>
      <c r="F404" s="279">
        <f t="shared" si="214"/>
        <v>171.7</v>
      </c>
      <c r="G404" s="279">
        <f t="shared" si="214"/>
        <v>171.7</v>
      </c>
      <c r="H404" s="429">
        <f t="shared" si="207"/>
        <v>100</v>
      </c>
    </row>
    <row r="405" spans="1:8" ht="63" x14ac:dyDescent="0.2">
      <c r="A405" s="428" t="s">
        <v>821</v>
      </c>
      <c r="B405" s="106" t="s">
        <v>562</v>
      </c>
      <c r="C405" s="112"/>
      <c r="D405" s="92" t="s">
        <v>561</v>
      </c>
      <c r="E405" s="280">
        <f>E406</f>
        <v>171.7</v>
      </c>
      <c r="F405" s="280">
        <f t="shared" si="214"/>
        <v>171.7</v>
      </c>
      <c r="G405" s="280">
        <f t="shared" si="214"/>
        <v>171.7</v>
      </c>
      <c r="H405" s="431">
        <f t="shared" si="207"/>
        <v>100</v>
      </c>
    </row>
    <row r="406" spans="1:8" ht="126" x14ac:dyDescent="0.2">
      <c r="A406" s="428" t="s">
        <v>821</v>
      </c>
      <c r="B406" s="95" t="s">
        <v>563</v>
      </c>
      <c r="C406" s="135"/>
      <c r="D406" s="92" t="s">
        <v>269</v>
      </c>
      <c r="E406" s="280">
        <f>E407</f>
        <v>171.7</v>
      </c>
      <c r="F406" s="280">
        <f t="shared" si="214"/>
        <v>171.7</v>
      </c>
      <c r="G406" s="280">
        <f t="shared" si="214"/>
        <v>171.7</v>
      </c>
      <c r="H406" s="431">
        <f t="shared" si="207"/>
        <v>100</v>
      </c>
    </row>
    <row r="407" spans="1:8" ht="48" thickBot="1" x14ac:dyDescent="0.25">
      <c r="A407" s="432" t="s">
        <v>821</v>
      </c>
      <c r="B407" s="99" t="s">
        <v>563</v>
      </c>
      <c r="C407" s="98" t="s">
        <v>118</v>
      </c>
      <c r="D407" s="96" t="s">
        <v>119</v>
      </c>
      <c r="E407" s="281">
        <f>ГРБС!G394</f>
        <v>171.7</v>
      </c>
      <c r="F407" s="281">
        <f>ГРБС!H394</f>
        <v>171.7</v>
      </c>
      <c r="G407" s="281">
        <f>ГРБС!I394</f>
        <v>171.7</v>
      </c>
      <c r="H407" s="433">
        <f t="shared" si="207"/>
        <v>100</v>
      </c>
    </row>
    <row r="408" spans="1:8" ht="15" customHeight="1" thickBot="1" x14ac:dyDescent="0.25">
      <c r="A408" s="373" t="s">
        <v>191</v>
      </c>
      <c r="B408" s="230"/>
      <c r="C408" s="181"/>
      <c r="D408" s="177" t="s">
        <v>192</v>
      </c>
      <c r="E408" s="253">
        <f>E409+E414</f>
        <v>7643.2</v>
      </c>
      <c r="F408" s="83">
        <f t="shared" ref="F408:G408" si="215">F409+F414</f>
        <v>7643.2</v>
      </c>
      <c r="G408" s="253">
        <f t="shared" si="215"/>
        <v>7641.8</v>
      </c>
      <c r="H408" s="372">
        <f t="shared" si="207"/>
        <v>99.981683064684958</v>
      </c>
    </row>
    <row r="409" spans="1:8" ht="46.9" customHeight="1" thickBot="1" x14ac:dyDescent="0.25">
      <c r="A409" s="243" t="s">
        <v>275</v>
      </c>
      <c r="B409" s="217"/>
      <c r="C409" s="142"/>
      <c r="D409" s="140" t="s">
        <v>276</v>
      </c>
      <c r="E409" s="296">
        <f>E410</f>
        <v>476.2</v>
      </c>
      <c r="F409" s="296">
        <f t="shared" ref="F409:G409" si="216">F410</f>
        <v>476.2</v>
      </c>
      <c r="G409" s="296">
        <f t="shared" si="216"/>
        <v>476.2</v>
      </c>
      <c r="H409" s="374">
        <f t="shared" si="207"/>
        <v>100</v>
      </c>
    </row>
    <row r="410" spans="1:8" ht="62.45" customHeight="1" x14ac:dyDescent="0.2">
      <c r="A410" s="428" t="s">
        <v>275</v>
      </c>
      <c r="B410" s="218" t="s">
        <v>234</v>
      </c>
      <c r="C410" s="241"/>
      <c r="D410" s="123" t="s">
        <v>517</v>
      </c>
      <c r="E410" s="299">
        <f>E411</f>
        <v>476.2</v>
      </c>
      <c r="F410" s="299">
        <f t="shared" ref="F410:G410" si="217">F411</f>
        <v>476.2</v>
      </c>
      <c r="G410" s="299">
        <f t="shared" si="217"/>
        <v>476.2</v>
      </c>
      <c r="H410" s="429">
        <f t="shared" si="207"/>
        <v>100</v>
      </c>
    </row>
    <row r="411" spans="1:8" ht="31.5" x14ac:dyDescent="0.2">
      <c r="A411" s="430" t="s">
        <v>275</v>
      </c>
      <c r="B411" s="226" t="s">
        <v>243</v>
      </c>
      <c r="C411" s="240"/>
      <c r="D411" s="92" t="s">
        <v>68</v>
      </c>
      <c r="E411" s="300">
        <f>E412</f>
        <v>476.2</v>
      </c>
      <c r="F411" s="300">
        <f t="shared" ref="F411:G411" si="218">F412</f>
        <v>476.2</v>
      </c>
      <c r="G411" s="300">
        <f t="shared" si="218"/>
        <v>476.2</v>
      </c>
      <c r="H411" s="431">
        <f t="shared" si="207"/>
        <v>100</v>
      </c>
    </row>
    <row r="412" spans="1:8" ht="31.5" x14ac:dyDescent="0.2">
      <c r="A412" s="430" t="s">
        <v>275</v>
      </c>
      <c r="B412" s="226" t="s">
        <v>244</v>
      </c>
      <c r="C412" s="240"/>
      <c r="D412" s="92" t="s">
        <v>854</v>
      </c>
      <c r="E412" s="300">
        <f>E413</f>
        <v>476.2</v>
      </c>
      <c r="F412" s="300">
        <f t="shared" ref="F412:G412" si="219">F413</f>
        <v>476.2</v>
      </c>
      <c r="G412" s="300">
        <f t="shared" si="219"/>
        <v>476.2</v>
      </c>
      <c r="H412" s="431">
        <f t="shared" si="207"/>
        <v>100</v>
      </c>
    </row>
    <row r="413" spans="1:8" ht="48" thickBot="1" x14ac:dyDescent="0.25">
      <c r="A413" s="434" t="s">
        <v>275</v>
      </c>
      <c r="B413" s="237" t="s">
        <v>244</v>
      </c>
      <c r="C413" s="98" t="s">
        <v>118</v>
      </c>
      <c r="D413" s="96" t="s">
        <v>119</v>
      </c>
      <c r="E413" s="301">
        <f>ГРБС!G400</f>
        <v>476.2</v>
      </c>
      <c r="F413" s="281">
        <f>ГРБС!H400</f>
        <v>476.2</v>
      </c>
      <c r="G413" s="281">
        <f>ГРБС!I400</f>
        <v>476.2</v>
      </c>
      <c r="H413" s="433">
        <f t="shared" si="207"/>
        <v>100</v>
      </c>
    </row>
    <row r="414" spans="1:8" ht="32.25" thickBot="1" x14ac:dyDescent="0.25">
      <c r="A414" s="243" t="s">
        <v>83</v>
      </c>
      <c r="B414" s="236"/>
      <c r="C414" s="144"/>
      <c r="D414" s="140" t="s">
        <v>84</v>
      </c>
      <c r="E414" s="296">
        <f>E415</f>
        <v>7167</v>
      </c>
      <c r="F414" s="296">
        <f t="shared" ref="F414:G415" si="220">F415</f>
        <v>7167</v>
      </c>
      <c r="G414" s="296">
        <f t="shared" si="220"/>
        <v>7165.6</v>
      </c>
      <c r="H414" s="374">
        <f t="shared" si="207"/>
        <v>99.980466024836062</v>
      </c>
    </row>
    <row r="415" spans="1:8" ht="63" customHeight="1" x14ac:dyDescent="0.2">
      <c r="A415" s="432" t="s">
        <v>83</v>
      </c>
      <c r="B415" s="218" t="s">
        <v>234</v>
      </c>
      <c r="C415" s="91"/>
      <c r="D415" s="123" t="s">
        <v>517</v>
      </c>
      <c r="E415" s="299">
        <f>E416</f>
        <v>7167</v>
      </c>
      <c r="F415" s="299">
        <f t="shared" si="220"/>
        <v>7167</v>
      </c>
      <c r="G415" s="299">
        <f t="shared" si="220"/>
        <v>7165.6</v>
      </c>
      <c r="H415" s="429">
        <f t="shared" si="207"/>
        <v>99.980466024836062</v>
      </c>
    </row>
    <row r="416" spans="1:8" ht="31.5" x14ac:dyDescent="0.2">
      <c r="A416" s="430" t="s">
        <v>83</v>
      </c>
      <c r="B416" s="226" t="s">
        <v>243</v>
      </c>
      <c r="C416" s="240"/>
      <c r="D416" s="92" t="s">
        <v>68</v>
      </c>
      <c r="E416" s="300">
        <f>E419+E417</f>
        <v>7167</v>
      </c>
      <c r="F416" s="300">
        <f t="shared" ref="F416:G416" si="221">F419+F417</f>
        <v>7167</v>
      </c>
      <c r="G416" s="300">
        <f t="shared" si="221"/>
        <v>7165.6</v>
      </c>
      <c r="H416" s="431">
        <f t="shared" si="207"/>
        <v>99.980466024836062</v>
      </c>
    </row>
    <row r="417" spans="1:8" ht="46.9" customHeight="1" x14ac:dyDescent="0.2">
      <c r="A417" s="430" t="s">
        <v>83</v>
      </c>
      <c r="B417" s="237" t="s">
        <v>392</v>
      </c>
      <c r="C417" s="240"/>
      <c r="D417" s="101" t="s">
        <v>69</v>
      </c>
      <c r="E417" s="300">
        <f>E418</f>
        <v>7046.5</v>
      </c>
      <c r="F417" s="300">
        <f t="shared" ref="F417:G417" si="222">F418</f>
        <v>7046.5</v>
      </c>
      <c r="G417" s="300">
        <f t="shared" si="222"/>
        <v>7045.1</v>
      </c>
      <c r="H417" s="431">
        <f t="shared" si="207"/>
        <v>99.980131980415806</v>
      </c>
    </row>
    <row r="418" spans="1:8" ht="47.25" x14ac:dyDescent="0.2">
      <c r="A418" s="430" t="s">
        <v>83</v>
      </c>
      <c r="B418" s="226" t="s">
        <v>392</v>
      </c>
      <c r="C418" s="94" t="s">
        <v>118</v>
      </c>
      <c r="D418" s="92" t="s">
        <v>119</v>
      </c>
      <c r="E418" s="300">
        <f>ГРБС!G404</f>
        <v>7046.5</v>
      </c>
      <c r="F418" s="280">
        <f>ГРБС!H405</f>
        <v>7046.5</v>
      </c>
      <c r="G418" s="300">
        <f>ГРБС!I405</f>
        <v>7045.1</v>
      </c>
      <c r="H418" s="431">
        <f t="shared" si="207"/>
        <v>99.980131980415806</v>
      </c>
    </row>
    <row r="419" spans="1:8" ht="63" x14ac:dyDescent="0.2">
      <c r="A419" s="430" t="s">
        <v>83</v>
      </c>
      <c r="B419" s="226" t="s">
        <v>245</v>
      </c>
      <c r="C419" s="240"/>
      <c r="D419" s="92" t="s">
        <v>71</v>
      </c>
      <c r="E419" s="300">
        <f>E420</f>
        <v>120.5</v>
      </c>
      <c r="F419" s="300">
        <f t="shared" ref="F419:G419" si="223">F420</f>
        <v>120.5</v>
      </c>
      <c r="G419" s="300">
        <f t="shared" si="223"/>
        <v>120.5</v>
      </c>
      <c r="H419" s="431">
        <f t="shared" si="207"/>
        <v>100</v>
      </c>
    </row>
    <row r="420" spans="1:8" ht="48" thickBot="1" x14ac:dyDescent="0.25">
      <c r="A420" s="434" t="s">
        <v>83</v>
      </c>
      <c r="B420" s="237" t="s">
        <v>245</v>
      </c>
      <c r="C420" s="98" t="s">
        <v>118</v>
      </c>
      <c r="D420" s="96" t="s">
        <v>119</v>
      </c>
      <c r="E420" s="301">
        <f>ГРБС!G407</f>
        <v>120.5</v>
      </c>
      <c r="F420" s="281">
        <f>ГРБС!H407</f>
        <v>120.5</v>
      </c>
      <c r="G420" s="301">
        <f>ГРБС!I406</f>
        <v>120.5</v>
      </c>
      <c r="H420" s="431">
        <f t="shared" si="207"/>
        <v>100</v>
      </c>
    </row>
    <row r="421" spans="1:8" ht="16.5" thickBot="1" x14ac:dyDescent="0.25">
      <c r="A421" s="373" t="s">
        <v>193</v>
      </c>
      <c r="B421" s="230"/>
      <c r="C421" s="181"/>
      <c r="D421" s="177" t="s">
        <v>194</v>
      </c>
      <c r="E421" s="253">
        <f>E422+E467+E524+E567+E595</f>
        <v>1466366.5000000002</v>
      </c>
      <c r="F421" s="253">
        <f>F422+F467+F524+F567+F595</f>
        <v>1462725.4</v>
      </c>
      <c r="G421" s="253">
        <f>G422+G467+G524+G567+G595</f>
        <v>1457334.1999999997</v>
      </c>
      <c r="H421" s="372">
        <f t="shared" si="207"/>
        <v>99.631427744400952</v>
      </c>
    </row>
    <row r="422" spans="1:8" ht="16.5" thickBot="1" x14ac:dyDescent="0.25">
      <c r="A422" s="243" t="s">
        <v>171</v>
      </c>
      <c r="B422" s="217"/>
      <c r="C422" s="142"/>
      <c r="D422" s="140" t="s">
        <v>170</v>
      </c>
      <c r="E422" s="296">
        <f>E423+E462</f>
        <v>552464.70000000007</v>
      </c>
      <c r="F422" s="296">
        <f t="shared" ref="F422:G422" si="224">F423+F462</f>
        <v>553903.9</v>
      </c>
      <c r="G422" s="296">
        <f t="shared" si="224"/>
        <v>552634.19999999995</v>
      </c>
      <c r="H422" s="374">
        <f t="shared" si="207"/>
        <v>99.770772511260517</v>
      </c>
    </row>
    <row r="423" spans="1:8" ht="47.25" x14ac:dyDescent="0.2">
      <c r="A423" s="432" t="s">
        <v>171</v>
      </c>
      <c r="B423" s="218" t="s">
        <v>229</v>
      </c>
      <c r="C423" s="197"/>
      <c r="D423" s="123" t="s">
        <v>354</v>
      </c>
      <c r="E423" s="299">
        <f>E424+E455</f>
        <v>547064.80000000005</v>
      </c>
      <c r="F423" s="299">
        <f>F424+F455</f>
        <v>548504</v>
      </c>
      <c r="G423" s="299">
        <f>G424+G455</f>
        <v>547234.29999999993</v>
      </c>
      <c r="H423" s="429">
        <f t="shared" si="207"/>
        <v>99.768515817569224</v>
      </c>
    </row>
    <row r="424" spans="1:8" ht="47.25" x14ac:dyDescent="0.2">
      <c r="A424" s="430" t="s">
        <v>171</v>
      </c>
      <c r="B424" s="226" t="s">
        <v>47</v>
      </c>
      <c r="C424" s="94"/>
      <c r="D424" s="92" t="s">
        <v>315</v>
      </c>
      <c r="E424" s="300">
        <f>E425+E435+E441+E446+E448+E453</f>
        <v>503559.4</v>
      </c>
      <c r="F424" s="300">
        <f t="shared" ref="F424:G424" si="225">F425+F435+F441+F446+F448+F453</f>
        <v>504998.6</v>
      </c>
      <c r="G424" s="300">
        <f t="shared" si="225"/>
        <v>503972.19999999995</v>
      </c>
      <c r="H424" s="431">
        <f t="shared" si="207"/>
        <v>99.796751911787467</v>
      </c>
    </row>
    <row r="425" spans="1:8" ht="95.45" customHeight="1" x14ac:dyDescent="0.2">
      <c r="A425" s="430" t="s">
        <v>171</v>
      </c>
      <c r="B425" s="79" t="s">
        <v>396</v>
      </c>
      <c r="C425" s="94"/>
      <c r="D425" s="126" t="s">
        <v>114</v>
      </c>
      <c r="E425" s="300">
        <f>E426+E431</f>
        <v>324088</v>
      </c>
      <c r="F425" s="300">
        <f>F426+F431</f>
        <v>325392.19999999995</v>
      </c>
      <c r="G425" s="300">
        <f>G426+G431</f>
        <v>325374.59999999998</v>
      </c>
      <c r="H425" s="431">
        <f t="shared" si="207"/>
        <v>99.994591142627272</v>
      </c>
    </row>
    <row r="426" spans="1:8" ht="144.6" customHeight="1" x14ac:dyDescent="0.2">
      <c r="A426" s="430" t="s">
        <v>171</v>
      </c>
      <c r="B426" s="226" t="s">
        <v>397</v>
      </c>
      <c r="C426" s="94"/>
      <c r="D426" s="126" t="s">
        <v>210</v>
      </c>
      <c r="E426" s="300">
        <f>E427+E429+E430+E428</f>
        <v>320365</v>
      </c>
      <c r="F426" s="300">
        <f t="shared" ref="F426:G426" si="226">F427+F429+F430+F428</f>
        <v>321669.19999999995</v>
      </c>
      <c r="G426" s="300">
        <f t="shared" si="226"/>
        <v>321661</v>
      </c>
      <c r="H426" s="431">
        <f t="shared" si="207"/>
        <v>99.997450797278702</v>
      </c>
    </row>
    <row r="427" spans="1:8" ht="31.5" x14ac:dyDescent="0.2">
      <c r="A427" s="430" t="s">
        <v>171</v>
      </c>
      <c r="B427" s="226" t="s">
        <v>397</v>
      </c>
      <c r="C427" s="94" t="s">
        <v>137</v>
      </c>
      <c r="D427" s="92" t="s">
        <v>144</v>
      </c>
      <c r="E427" s="300">
        <f>ГРБС!G596</f>
        <v>11004</v>
      </c>
      <c r="F427" s="280">
        <f>ГРБС!H596</f>
        <v>11053.1</v>
      </c>
      <c r="G427" s="300">
        <f>ГРБС!I596</f>
        <v>11044.9</v>
      </c>
      <c r="H427" s="431">
        <f t="shared" si="207"/>
        <v>99.925812667939311</v>
      </c>
    </row>
    <row r="428" spans="1:8" ht="47.25" x14ac:dyDescent="0.2">
      <c r="A428" s="430" t="s">
        <v>171</v>
      </c>
      <c r="B428" s="226" t="s">
        <v>397</v>
      </c>
      <c r="C428" s="94" t="s">
        <v>281</v>
      </c>
      <c r="D428" s="117" t="s">
        <v>147</v>
      </c>
      <c r="E428" s="300">
        <f>ГРБС!G597</f>
        <v>0</v>
      </c>
      <c r="F428" s="280">
        <f>ГРБС!H597</f>
        <v>1.6</v>
      </c>
      <c r="G428" s="300">
        <f>ГРБС!I597</f>
        <v>1.6</v>
      </c>
      <c r="H428" s="431">
        <f t="shared" si="207"/>
        <v>100</v>
      </c>
    </row>
    <row r="429" spans="1:8" ht="15.75" x14ac:dyDescent="0.2">
      <c r="A429" s="430" t="s">
        <v>171</v>
      </c>
      <c r="B429" s="237" t="s">
        <v>397</v>
      </c>
      <c r="C429" s="94" t="s">
        <v>75</v>
      </c>
      <c r="D429" s="92" t="s">
        <v>79</v>
      </c>
      <c r="E429" s="300">
        <f>ГРБС!G598</f>
        <v>115333.6</v>
      </c>
      <c r="F429" s="280">
        <f>ГРБС!H598</f>
        <v>115815.5</v>
      </c>
      <c r="G429" s="300">
        <f>ГРБС!I598</f>
        <v>115815.5</v>
      </c>
      <c r="H429" s="431">
        <f t="shared" si="207"/>
        <v>100</v>
      </c>
    </row>
    <row r="430" spans="1:8" ht="15.75" x14ac:dyDescent="0.2">
      <c r="A430" s="430" t="s">
        <v>171</v>
      </c>
      <c r="B430" s="95" t="s">
        <v>397</v>
      </c>
      <c r="C430" s="94" t="s">
        <v>76</v>
      </c>
      <c r="D430" s="92" t="s">
        <v>78</v>
      </c>
      <c r="E430" s="300">
        <f>ГРБС!G599</f>
        <v>194027.4</v>
      </c>
      <c r="F430" s="280">
        <f>ГРБС!H599</f>
        <v>194799</v>
      </c>
      <c r="G430" s="300">
        <f>ГРБС!I599</f>
        <v>194799</v>
      </c>
      <c r="H430" s="431">
        <f t="shared" si="207"/>
        <v>100</v>
      </c>
    </row>
    <row r="431" spans="1:8" ht="157.15" customHeight="1" x14ac:dyDescent="0.2">
      <c r="A431" s="430" t="s">
        <v>171</v>
      </c>
      <c r="B431" s="95" t="s">
        <v>398</v>
      </c>
      <c r="C431" s="94"/>
      <c r="D431" s="92" t="s">
        <v>150</v>
      </c>
      <c r="E431" s="300">
        <f>E432+E433+E434</f>
        <v>3722.9999999999995</v>
      </c>
      <c r="F431" s="300">
        <f t="shared" ref="F431:G431" si="227">F432+F433+F434</f>
        <v>3722.9999999999995</v>
      </c>
      <c r="G431" s="300">
        <f t="shared" si="227"/>
        <v>3713.5999999999995</v>
      </c>
      <c r="H431" s="431">
        <f t="shared" si="207"/>
        <v>99.747515444533974</v>
      </c>
    </row>
    <row r="432" spans="1:8" ht="15.75" x14ac:dyDescent="0.2">
      <c r="A432" s="430" t="s">
        <v>171</v>
      </c>
      <c r="B432" s="95" t="s">
        <v>398</v>
      </c>
      <c r="C432" s="94" t="s">
        <v>75</v>
      </c>
      <c r="D432" s="92" t="s">
        <v>79</v>
      </c>
      <c r="E432" s="300">
        <f>ГРБС!G602</f>
        <v>1411.2</v>
      </c>
      <c r="F432" s="280">
        <f>ГРБС!H602</f>
        <v>1411.2</v>
      </c>
      <c r="G432" s="300">
        <f>ГРБС!I602</f>
        <v>1411.2</v>
      </c>
      <c r="H432" s="431">
        <f t="shared" si="207"/>
        <v>100</v>
      </c>
    </row>
    <row r="433" spans="1:8" ht="15.75" x14ac:dyDescent="0.2">
      <c r="A433" s="430" t="s">
        <v>171</v>
      </c>
      <c r="B433" s="95" t="s">
        <v>398</v>
      </c>
      <c r="C433" s="94" t="s">
        <v>76</v>
      </c>
      <c r="D433" s="92" t="s">
        <v>78</v>
      </c>
      <c r="E433" s="300">
        <f>ГРБС!G603</f>
        <v>2203.6999999999998</v>
      </c>
      <c r="F433" s="280">
        <f>ГРБС!H603</f>
        <v>2203.6999999999998</v>
      </c>
      <c r="G433" s="300">
        <f>ГРБС!I603</f>
        <v>2203.6999999999998</v>
      </c>
      <c r="H433" s="431">
        <f t="shared" si="207"/>
        <v>100</v>
      </c>
    </row>
    <row r="434" spans="1:8" ht="47.25" x14ac:dyDescent="0.2">
      <c r="A434" s="430" t="s">
        <v>171</v>
      </c>
      <c r="B434" s="226" t="s">
        <v>398</v>
      </c>
      <c r="C434" s="94" t="s">
        <v>118</v>
      </c>
      <c r="D434" s="92" t="s">
        <v>119</v>
      </c>
      <c r="E434" s="300">
        <f>ГРБС!G601</f>
        <v>108.1</v>
      </c>
      <c r="F434" s="280">
        <f>ГРБС!H601</f>
        <v>108.1</v>
      </c>
      <c r="G434" s="300">
        <f>ГРБС!I601</f>
        <v>98.7</v>
      </c>
      <c r="H434" s="431">
        <f t="shared" si="207"/>
        <v>91.304347826086968</v>
      </c>
    </row>
    <row r="435" spans="1:8" ht="94.5" x14ac:dyDescent="0.2">
      <c r="A435" s="430" t="s">
        <v>171</v>
      </c>
      <c r="B435" s="226" t="s">
        <v>399</v>
      </c>
      <c r="C435" s="94"/>
      <c r="D435" s="92" t="s">
        <v>35</v>
      </c>
      <c r="E435" s="300">
        <f>E438+E439+E436+E437+E440</f>
        <v>178706.4</v>
      </c>
      <c r="F435" s="300">
        <f t="shared" ref="F435:G435" si="228">F438+F439+F436+F437+F440</f>
        <v>178706.4</v>
      </c>
      <c r="G435" s="300">
        <f t="shared" si="228"/>
        <v>177697.59999999998</v>
      </c>
      <c r="H435" s="431">
        <f t="shared" si="207"/>
        <v>99.435498672683238</v>
      </c>
    </row>
    <row r="436" spans="1:8" ht="31.5" x14ac:dyDescent="0.2">
      <c r="A436" s="430" t="s">
        <v>171</v>
      </c>
      <c r="B436" s="226" t="s">
        <v>399</v>
      </c>
      <c r="C436" s="94" t="s">
        <v>137</v>
      </c>
      <c r="D436" s="92" t="s">
        <v>144</v>
      </c>
      <c r="E436" s="300">
        <f>ГРБС!G605</f>
        <v>8520.9</v>
      </c>
      <c r="F436" s="280">
        <f>ГРБС!H605</f>
        <v>8520.9</v>
      </c>
      <c r="G436" s="300">
        <f>ГРБС!I605</f>
        <v>8506.5</v>
      </c>
      <c r="H436" s="431">
        <f t="shared" si="207"/>
        <v>99.83100376720769</v>
      </c>
    </row>
    <row r="437" spans="1:8" ht="47.25" x14ac:dyDescent="0.2">
      <c r="A437" s="430" t="s">
        <v>171</v>
      </c>
      <c r="B437" s="226" t="s">
        <v>399</v>
      </c>
      <c r="C437" s="94" t="s">
        <v>118</v>
      </c>
      <c r="D437" s="92" t="s">
        <v>119</v>
      </c>
      <c r="E437" s="300">
        <f>ГРБС!G606</f>
        <v>5474.6</v>
      </c>
      <c r="F437" s="280">
        <f>ГРБС!H606</f>
        <v>5474.6</v>
      </c>
      <c r="G437" s="300">
        <f>ГРБС!I606</f>
        <v>4490.8</v>
      </c>
      <c r="H437" s="431">
        <f t="shared" si="207"/>
        <v>82.029737332407848</v>
      </c>
    </row>
    <row r="438" spans="1:8" ht="15.75" x14ac:dyDescent="0.2">
      <c r="A438" s="430" t="s">
        <v>171</v>
      </c>
      <c r="B438" s="226" t="s">
        <v>399</v>
      </c>
      <c r="C438" s="94" t="s">
        <v>75</v>
      </c>
      <c r="D438" s="92" t="s">
        <v>74</v>
      </c>
      <c r="E438" s="300">
        <f>ГРБС!G607</f>
        <v>68674.8</v>
      </c>
      <c r="F438" s="280">
        <f>ГРБС!H607</f>
        <v>68488.7</v>
      </c>
      <c r="G438" s="300">
        <f>ГРБС!I607</f>
        <v>68478.2</v>
      </c>
      <c r="H438" s="431">
        <f t="shared" si="207"/>
        <v>99.984669003791865</v>
      </c>
    </row>
    <row r="439" spans="1:8" ht="15.75" x14ac:dyDescent="0.2">
      <c r="A439" s="430" t="s">
        <v>171</v>
      </c>
      <c r="B439" s="226" t="s">
        <v>399</v>
      </c>
      <c r="C439" s="94" t="s">
        <v>76</v>
      </c>
      <c r="D439" s="92" t="s">
        <v>78</v>
      </c>
      <c r="E439" s="300">
        <f>ГРБС!G608</f>
        <v>95920.2</v>
      </c>
      <c r="F439" s="280">
        <f>ГРБС!H608</f>
        <v>96106.3</v>
      </c>
      <c r="G439" s="300">
        <f>ГРБС!I608</f>
        <v>96106.3</v>
      </c>
      <c r="H439" s="431">
        <f t="shared" si="207"/>
        <v>100</v>
      </c>
    </row>
    <row r="440" spans="1:8" ht="31.5" x14ac:dyDescent="0.2">
      <c r="A440" s="430" t="s">
        <v>171</v>
      </c>
      <c r="B440" s="226" t="s">
        <v>399</v>
      </c>
      <c r="C440" s="94" t="s">
        <v>109</v>
      </c>
      <c r="D440" s="92" t="s">
        <v>110</v>
      </c>
      <c r="E440" s="300">
        <f>ГРБС!G609</f>
        <v>115.9</v>
      </c>
      <c r="F440" s="280">
        <f>ГРБС!H609</f>
        <v>115.9</v>
      </c>
      <c r="G440" s="300">
        <f>ГРБС!I609</f>
        <v>115.8</v>
      </c>
      <c r="H440" s="431">
        <f t="shared" si="207"/>
        <v>99.913718723037093</v>
      </c>
    </row>
    <row r="441" spans="1:8" ht="94.5" x14ac:dyDescent="0.2">
      <c r="A441" s="436" t="s">
        <v>171</v>
      </c>
      <c r="B441" s="128" t="s">
        <v>749</v>
      </c>
      <c r="C441" s="94"/>
      <c r="D441" s="92" t="s">
        <v>748</v>
      </c>
      <c r="E441" s="300">
        <f>E442+E444</f>
        <v>140</v>
      </c>
      <c r="F441" s="300">
        <f t="shared" ref="F441:G441" si="229">F442+F444</f>
        <v>200</v>
      </c>
      <c r="G441" s="300">
        <f t="shared" si="229"/>
        <v>200</v>
      </c>
      <c r="H441" s="431">
        <f t="shared" si="207"/>
        <v>100</v>
      </c>
    </row>
    <row r="442" spans="1:8" ht="94.5" x14ac:dyDescent="0.2">
      <c r="A442" s="436" t="s">
        <v>171</v>
      </c>
      <c r="B442" s="128" t="s">
        <v>761</v>
      </c>
      <c r="C442" s="94"/>
      <c r="D442" s="92" t="s">
        <v>760</v>
      </c>
      <c r="E442" s="300">
        <f>E443</f>
        <v>0</v>
      </c>
      <c r="F442" s="300">
        <f t="shared" ref="F442:G442" si="230">F443</f>
        <v>60</v>
      </c>
      <c r="G442" s="300">
        <f t="shared" si="230"/>
        <v>60</v>
      </c>
      <c r="H442" s="431">
        <f t="shared" si="207"/>
        <v>100</v>
      </c>
    </row>
    <row r="443" spans="1:8" ht="15.75" x14ac:dyDescent="0.2">
      <c r="A443" s="436" t="s">
        <v>171</v>
      </c>
      <c r="B443" s="128" t="s">
        <v>761</v>
      </c>
      <c r="C443" s="94" t="s">
        <v>76</v>
      </c>
      <c r="D443" s="123" t="s">
        <v>78</v>
      </c>
      <c r="E443" s="300">
        <f>ГРБС!G612</f>
        <v>0</v>
      </c>
      <c r="F443" s="300">
        <f>ГРБС!H612</f>
        <v>60</v>
      </c>
      <c r="G443" s="300">
        <f>ГРБС!I612</f>
        <v>60</v>
      </c>
      <c r="H443" s="431">
        <f t="shared" si="207"/>
        <v>100</v>
      </c>
    </row>
    <row r="444" spans="1:8" ht="110.25" x14ac:dyDescent="0.2">
      <c r="A444" s="436" t="s">
        <v>171</v>
      </c>
      <c r="B444" s="128" t="s">
        <v>751</v>
      </c>
      <c r="C444" s="94"/>
      <c r="D444" s="126" t="s">
        <v>750</v>
      </c>
      <c r="E444" s="300">
        <f>E445</f>
        <v>140</v>
      </c>
      <c r="F444" s="300">
        <f t="shared" ref="F444:G444" si="231">F445</f>
        <v>140</v>
      </c>
      <c r="G444" s="300">
        <f t="shared" si="231"/>
        <v>140</v>
      </c>
      <c r="H444" s="431">
        <f t="shared" si="207"/>
        <v>100</v>
      </c>
    </row>
    <row r="445" spans="1:8" ht="15.75" x14ac:dyDescent="0.2">
      <c r="A445" s="436" t="s">
        <v>171</v>
      </c>
      <c r="B445" s="128" t="s">
        <v>751</v>
      </c>
      <c r="C445" s="94" t="s">
        <v>76</v>
      </c>
      <c r="D445" s="123" t="s">
        <v>78</v>
      </c>
      <c r="E445" s="300">
        <f>ГРБС!G614</f>
        <v>140</v>
      </c>
      <c r="F445" s="300">
        <f>ГРБС!H614</f>
        <v>140</v>
      </c>
      <c r="G445" s="300">
        <f>ГРБС!I614</f>
        <v>140</v>
      </c>
      <c r="H445" s="431">
        <f t="shared" si="207"/>
        <v>100</v>
      </c>
    </row>
    <row r="446" spans="1:8" ht="110.25" x14ac:dyDescent="0.2">
      <c r="A446" s="436" t="s">
        <v>171</v>
      </c>
      <c r="B446" s="128" t="s">
        <v>753</v>
      </c>
      <c r="C446" s="94"/>
      <c r="D446" s="92" t="s">
        <v>752</v>
      </c>
      <c r="E446" s="300">
        <f>E447</f>
        <v>200</v>
      </c>
      <c r="F446" s="300">
        <f t="shared" ref="F446:G446" si="232">F447</f>
        <v>200</v>
      </c>
      <c r="G446" s="300">
        <f t="shared" si="232"/>
        <v>200</v>
      </c>
      <c r="H446" s="431">
        <f t="shared" si="207"/>
        <v>100</v>
      </c>
    </row>
    <row r="447" spans="1:8" ht="15.75" x14ac:dyDescent="0.2">
      <c r="A447" s="430" t="s">
        <v>171</v>
      </c>
      <c r="B447" s="128" t="s">
        <v>753</v>
      </c>
      <c r="C447" s="94" t="s">
        <v>76</v>
      </c>
      <c r="D447" s="92" t="s">
        <v>78</v>
      </c>
      <c r="E447" s="300">
        <f>ГРБС!G616</f>
        <v>200</v>
      </c>
      <c r="F447" s="300">
        <f>ГРБС!H616</f>
        <v>200</v>
      </c>
      <c r="G447" s="300">
        <f>ГРБС!I616</f>
        <v>200</v>
      </c>
      <c r="H447" s="431">
        <f t="shared" si="207"/>
        <v>100</v>
      </c>
    </row>
    <row r="448" spans="1:8" ht="63.6" customHeight="1" x14ac:dyDescent="0.2">
      <c r="A448" s="436" t="s">
        <v>171</v>
      </c>
      <c r="B448" s="132" t="s">
        <v>755</v>
      </c>
      <c r="C448" s="98"/>
      <c r="D448" s="96" t="s">
        <v>754</v>
      </c>
      <c r="E448" s="300">
        <f>E449+E451</f>
        <v>175</v>
      </c>
      <c r="F448" s="300">
        <f t="shared" ref="F448:G448" si="233">F449+F451</f>
        <v>250</v>
      </c>
      <c r="G448" s="300">
        <f t="shared" si="233"/>
        <v>250</v>
      </c>
      <c r="H448" s="431">
        <f t="shared" si="207"/>
        <v>100</v>
      </c>
    </row>
    <row r="449" spans="1:8" ht="79.150000000000006" customHeight="1" x14ac:dyDescent="0.2">
      <c r="A449" s="436" t="s">
        <v>171</v>
      </c>
      <c r="B449" s="132" t="s">
        <v>763</v>
      </c>
      <c r="C449" s="98"/>
      <c r="D449" s="96" t="s">
        <v>762</v>
      </c>
      <c r="E449" s="300">
        <f>E450</f>
        <v>0</v>
      </c>
      <c r="F449" s="300">
        <f t="shared" ref="F449:G449" si="234">F450</f>
        <v>75</v>
      </c>
      <c r="G449" s="300">
        <f t="shared" si="234"/>
        <v>75</v>
      </c>
      <c r="H449" s="431">
        <f t="shared" si="207"/>
        <v>100</v>
      </c>
    </row>
    <row r="450" spans="1:8" ht="15.75" x14ac:dyDescent="0.2">
      <c r="A450" s="436" t="s">
        <v>171</v>
      </c>
      <c r="B450" s="132" t="s">
        <v>763</v>
      </c>
      <c r="C450" s="98" t="s">
        <v>76</v>
      </c>
      <c r="D450" s="92" t="s">
        <v>78</v>
      </c>
      <c r="E450" s="300">
        <f>ГРБС!G619</f>
        <v>0</v>
      </c>
      <c r="F450" s="300">
        <f>ГРБС!H619</f>
        <v>75</v>
      </c>
      <c r="G450" s="300">
        <f>ГРБС!I619</f>
        <v>75</v>
      </c>
      <c r="H450" s="431">
        <f t="shared" si="207"/>
        <v>100</v>
      </c>
    </row>
    <row r="451" spans="1:8" ht="81.599999999999994" customHeight="1" x14ac:dyDescent="0.2">
      <c r="A451" s="430" t="s">
        <v>171</v>
      </c>
      <c r="B451" s="128" t="s">
        <v>757</v>
      </c>
      <c r="C451" s="94"/>
      <c r="D451" s="126" t="s">
        <v>756</v>
      </c>
      <c r="E451" s="300">
        <f>E452</f>
        <v>175</v>
      </c>
      <c r="F451" s="300">
        <f t="shared" ref="F451:G451" si="235">F452</f>
        <v>175</v>
      </c>
      <c r="G451" s="300">
        <f t="shared" si="235"/>
        <v>175</v>
      </c>
      <c r="H451" s="431">
        <f t="shared" si="207"/>
        <v>100</v>
      </c>
    </row>
    <row r="452" spans="1:8" ht="15.75" x14ac:dyDescent="0.2">
      <c r="A452" s="430" t="s">
        <v>171</v>
      </c>
      <c r="B452" s="128" t="s">
        <v>757</v>
      </c>
      <c r="C452" s="94" t="s">
        <v>76</v>
      </c>
      <c r="D452" s="92" t="s">
        <v>78</v>
      </c>
      <c r="E452" s="300">
        <f>ГРБС!G621</f>
        <v>175</v>
      </c>
      <c r="F452" s="300">
        <f>ГРБС!H621</f>
        <v>175</v>
      </c>
      <c r="G452" s="300">
        <f>ГРБС!I621</f>
        <v>175</v>
      </c>
      <c r="H452" s="431">
        <f t="shared" si="207"/>
        <v>100</v>
      </c>
    </row>
    <row r="453" spans="1:8" ht="75.599999999999994" customHeight="1" x14ac:dyDescent="0.2">
      <c r="A453" s="430" t="s">
        <v>171</v>
      </c>
      <c r="B453" s="93" t="s">
        <v>759</v>
      </c>
      <c r="C453" s="94"/>
      <c r="D453" s="126" t="s">
        <v>758</v>
      </c>
      <c r="E453" s="300">
        <f>E454</f>
        <v>250</v>
      </c>
      <c r="F453" s="300">
        <f t="shared" ref="F453:G453" si="236">F454</f>
        <v>250</v>
      </c>
      <c r="G453" s="300">
        <f t="shared" si="236"/>
        <v>250</v>
      </c>
      <c r="H453" s="431">
        <f t="shared" si="207"/>
        <v>100</v>
      </c>
    </row>
    <row r="454" spans="1:8" ht="15.75" x14ac:dyDescent="0.2">
      <c r="A454" s="430" t="s">
        <v>171</v>
      </c>
      <c r="B454" s="93" t="s">
        <v>759</v>
      </c>
      <c r="C454" s="94" t="s">
        <v>76</v>
      </c>
      <c r="D454" s="92" t="s">
        <v>78</v>
      </c>
      <c r="E454" s="300">
        <f>ГРБС!G623</f>
        <v>250</v>
      </c>
      <c r="F454" s="300">
        <f>ГРБС!H623</f>
        <v>250</v>
      </c>
      <c r="G454" s="300">
        <f>ГРБС!I623</f>
        <v>250</v>
      </c>
      <c r="H454" s="431">
        <f t="shared" si="207"/>
        <v>100</v>
      </c>
    </row>
    <row r="455" spans="1:8" ht="63.6" customHeight="1" x14ac:dyDescent="0.2">
      <c r="A455" s="430" t="s">
        <v>171</v>
      </c>
      <c r="B455" s="226" t="s">
        <v>48</v>
      </c>
      <c r="C455" s="94"/>
      <c r="D455" s="96" t="s">
        <v>351</v>
      </c>
      <c r="E455" s="300">
        <f>E459+E456</f>
        <v>43505.4</v>
      </c>
      <c r="F455" s="300">
        <f t="shared" ref="F455:G455" si="237">F459+F456</f>
        <v>43505.4</v>
      </c>
      <c r="G455" s="300">
        <f t="shared" si="237"/>
        <v>43262.1</v>
      </c>
      <c r="H455" s="431">
        <f t="shared" si="207"/>
        <v>99.44075907818339</v>
      </c>
    </row>
    <row r="456" spans="1:8" ht="129" customHeight="1" x14ac:dyDescent="0.2">
      <c r="A456" s="430" t="s">
        <v>171</v>
      </c>
      <c r="B456" s="95" t="s">
        <v>407</v>
      </c>
      <c r="C456" s="94"/>
      <c r="D456" s="92" t="s">
        <v>408</v>
      </c>
      <c r="E456" s="300">
        <f>E458+E457</f>
        <v>27194.799999999999</v>
      </c>
      <c r="F456" s="300">
        <f t="shared" ref="F456:G456" si="238">F458+F457</f>
        <v>27194.799999999999</v>
      </c>
      <c r="G456" s="300">
        <f t="shared" si="238"/>
        <v>27029.8</v>
      </c>
      <c r="H456" s="431">
        <f t="shared" si="207"/>
        <v>99.39326635974524</v>
      </c>
    </row>
    <row r="457" spans="1:8" ht="15.75" x14ac:dyDescent="0.2">
      <c r="A457" s="430" t="s">
        <v>171</v>
      </c>
      <c r="B457" s="95" t="s">
        <v>407</v>
      </c>
      <c r="C457" s="94" t="s">
        <v>75</v>
      </c>
      <c r="D457" s="92" t="s">
        <v>79</v>
      </c>
      <c r="E457" s="300">
        <f>ГРБС!G626</f>
        <v>10197.799999999999</v>
      </c>
      <c r="F457" s="300">
        <f>ГРБС!H626</f>
        <v>10197.799999999999</v>
      </c>
      <c r="G457" s="300">
        <f>ГРБС!I626</f>
        <v>10072.299999999999</v>
      </c>
      <c r="H457" s="431">
        <f t="shared" si="207"/>
        <v>98.76934240718586</v>
      </c>
    </row>
    <row r="458" spans="1:8" ht="15.75" x14ac:dyDescent="0.2">
      <c r="A458" s="430" t="s">
        <v>171</v>
      </c>
      <c r="B458" s="95" t="s">
        <v>407</v>
      </c>
      <c r="C458" s="94" t="s">
        <v>76</v>
      </c>
      <c r="D458" s="92" t="s">
        <v>78</v>
      </c>
      <c r="E458" s="300">
        <f>ГРБС!G627</f>
        <v>16997</v>
      </c>
      <c r="F458" s="300">
        <f>ГРБС!H627</f>
        <v>16997</v>
      </c>
      <c r="G458" s="300">
        <f>ГРБС!I627</f>
        <v>16957.5</v>
      </c>
      <c r="H458" s="431">
        <f t="shared" si="207"/>
        <v>99.76760604812614</v>
      </c>
    </row>
    <row r="459" spans="1:8" ht="47.25" x14ac:dyDescent="0.2">
      <c r="A459" s="430" t="s">
        <v>171</v>
      </c>
      <c r="B459" s="95" t="s">
        <v>64</v>
      </c>
      <c r="C459" s="94"/>
      <c r="D459" s="92" t="s">
        <v>343</v>
      </c>
      <c r="E459" s="300">
        <f>E460+E461</f>
        <v>16310.6</v>
      </c>
      <c r="F459" s="300">
        <f t="shared" ref="F459:G459" si="239">F460+F461</f>
        <v>16310.6</v>
      </c>
      <c r="G459" s="300">
        <f t="shared" si="239"/>
        <v>16232.3</v>
      </c>
      <c r="H459" s="431">
        <f t="shared" si="207"/>
        <v>99.519944085441352</v>
      </c>
    </row>
    <row r="460" spans="1:8" ht="15.75" x14ac:dyDescent="0.2">
      <c r="A460" s="428" t="s">
        <v>171</v>
      </c>
      <c r="B460" s="95" t="s">
        <v>64</v>
      </c>
      <c r="C460" s="94" t="s">
        <v>75</v>
      </c>
      <c r="D460" s="92" t="s">
        <v>79</v>
      </c>
      <c r="E460" s="300">
        <f>ГРБС!G629</f>
        <v>8294.7000000000007</v>
      </c>
      <c r="F460" s="280">
        <f>ГРБС!H629</f>
        <v>8294.7000000000007</v>
      </c>
      <c r="G460" s="300">
        <f>ГРБС!I629</f>
        <v>8257.7999999999993</v>
      </c>
      <c r="H460" s="431">
        <f t="shared" si="207"/>
        <v>99.555137617997019</v>
      </c>
    </row>
    <row r="461" spans="1:8" ht="15.75" x14ac:dyDescent="0.2">
      <c r="A461" s="434" t="s">
        <v>171</v>
      </c>
      <c r="B461" s="99" t="s">
        <v>64</v>
      </c>
      <c r="C461" s="98" t="s">
        <v>76</v>
      </c>
      <c r="D461" s="96" t="s">
        <v>78</v>
      </c>
      <c r="E461" s="281">
        <f>ГРБС!G630</f>
        <v>8015.9</v>
      </c>
      <c r="F461" s="281">
        <f>ГРБС!H630</f>
        <v>8015.9</v>
      </c>
      <c r="G461" s="301">
        <f>ГРБС!I630</f>
        <v>7974.5</v>
      </c>
      <c r="H461" s="433">
        <f t="shared" si="207"/>
        <v>99.483526491098957</v>
      </c>
    </row>
    <row r="462" spans="1:8" ht="31.5" x14ac:dyDescent="0.2">
      <c r="A462" s="430" t="s">
        <v>171</v>
      </c>
      <c r="B462" s="95" t="s">
        <v>40</v>
      </c>
      <c r="C462" s="94"/>
      <c r="D462" s="96" t="s">
        <v>417</v>
      </c>
      <c r="E462" s="280">
        <f>E463</f>
        <v>5399.9</v>
      </c>
      <c r="F462" s="280">
        <f t="shared" ref="F462:G462" si="240">F463</f>
        <v>5399.9</v>
      </c>
      <c r="G462" s="280">
        <f t="shared" si="240"/>
        <v>5399.9</v>
      </c>
      <c r="H462" s="431">
        <f t="shared" si="207"/>
        <v>100</v>
      </c>
    </row>
    <row r="463" spans="1:8" ht="141.75" x14ac:dyDescent="0.2">
      <c r="A463" s="430" t="s">
        <v>171</v>
      </c>
      <c r="B463" s="95" t="s">
        <v>823</v>
      </c>
      <c r="C463" s="94"/>
      <c r="D463" s="126" t="s">
        <v>822</v>
      </c>
      <c r="E463" s="280">
        <f>E464+E465+E466</f>
        <v>5399.9</v>
      </c>
      <c r="F463" s="280">
        <f t="shared" ref="F463:G463" si="241">F464+F465+F466</f>
        <v>5399.9</v>
      </c>
      <c r="G463" s="280">
        <f t="shared" si="241"/>
        <v>5399.9</v>
      </c>
      <c r="H463" s="431">
        <f t="shared" si="207"/>
        <v>100</v>
      </c>
    </row>
    <row r="464" spans="1:8" ht="31.5" x14ac:dyDescent="0.2">
      <c r="A464" s="430" t="s">
        <v>171</v>
      </c>
      <c r="B464" s="95" t="s">
        <v>823</v>
      </c>
      <c r="C464" s="94" t="s">
        <v>137</v>
      </c>
      <c r="D464" s="123" t="s">
        <v>144</v>
      </c>
      <c r="E464" s="280">
        <f>ГРБС!G633</f>
        <v>372.8</v>
      </c>
      <c r="F464" s="280">
        <f>ГРБС!H633</f>
        <v>372.8</v>
      </c>
      <c r="G464" s="280">
        <f>ГРБС!I633</f>
        <v>372.8</v>
      </c>
      <c r="H464" s="431">
        <f t="shared" si="207"/>
        <v>100</v>
      </c>
    </row>
    <row r="465" spans="1:8" ht="15.75" x14ac:dyDescent="0.2">
      <c r="A465" s="430" t="s">
        <v>171</v>
      </c>
      <c r="B465" s="95" t="s">
        <v>823</v>
      </c>
      <c r="C465" s="94" t="s">
        <v>75</v>
      </c>
      <c r="D465" s="92" t="s">
        <v>79</v>
      </c>
      <c r="E465" s="280">
        <f>ГРБС!G634</f>
        <v>2011.9</v>
      </c>
      <c r="F465" s="280">
        <f>ГРБС!H634</f>
        <v>2011.9</v>
      </c>
      <c r="G465" s="280">
        <f>ГРБС!I634</f>
        <v>2011.9</v>
      </c>
      <c r="H465" s="431">
        <f t="shared" si="207"/>
        <v>100</v>
      </c>
    </row>
    <row r="466" spans="1:8" ht="16.5" thickBot="1" x14ac:dyDescent="0.25">
      <c r="A466" s="430" t="s">
        <v>171</v>
      </c>
      <c r="B466" s="95" t="s">
        <v>823</v>
      </c>
      <c r="C466" s="112" t="s">
        <v>76</v>
      </c>
      <c r="D466" s="92" t="s">
        <v>78</v>
      </c>
      <c r="E466" s="307">
        <f>ГРБС!G635</f>
        <v>3015.2</v>
      </c>
      <c r="F466" s="307">
        <f>ГРБС!H635</f>
        <v>3015.2</v>
      </c>
      <c r="G466" s="307">
        <f>ГРБС!I635</f>
        <v>3015.2</v>
      </c>
      <c r="H466" s="431">
        <f t="shared" si="207"/>
        <v>100</v>
      </c>
    </row>
    <row r="467" spans="1:8" ht="16.5" thickBot="1" x14ac:dyDescent="0.25">
      <c r="A467" s="243" t="s">
        <v>173</v>
      </c>
      <c r="B467" s="217"/>
      <c r="C467" s="142"/>
      <c r="D467" s="140" t="s">
        <v>172</v>
      </c>
      <c r="E467" s="296">
        <f>E468</f>
        <v>729174</v>
      </c>
      <c r="F467" s="296">
        <f t="shared" ref="F467:G467" si="242">F468</f>
        <v>723324</v>
      </c>
      <c r="G467" s="296">
        <f t="shared" si="242"/>
        <v>720805.6</v>
      </c>
      <c r="H467" s="374">
        <f t="shared" si="207"/>
        <v>99.651829608861306</v>
      </c>
    </row>
    <row r="468" spans="1:8" ht="47.25" x14ac:dyDescent="0.2">
      <c r="A468" s="432" t="s">
        <v>173</v>
      </c>
      <c r="B468" s="218" t="s">
        <v>229</v>
      </c>
      <c r="C468" s="197"/>
      <c r="D468" s="123" t="s">
        <v>354</v>
      </c>
      <c r="E468" s="299">
        <f>E469+E505</f>
        <v>729174</v>
      </c>
      <c r="F468" s="299">
        <f>F469+F505</f>
        <v>723324</v>
      </c>
      <c r="G468" s="299">
        <f>G469+G505</f>
        <v>720805.6</v>
      </c>
      <c r="H468" s="429">
        <f t="shared" si="207"/>
        <v>99.651829608861306</v>
      </c>
    </row>
    <row r="469" spans="1:8" ht="47.25" x14ac:dyDescent="0.2">
      <c r="A469" s="430" t="s">
        <v>173</v>
      </c>
      <c r="B469" s="226" t="s">
        <v>256</v>
      </c>
      <c r="C469" s="135"/>
      <c r="D469" s="96" t="s">
        <v>36</v>
      </c>
      <c r="E469" s="300">
        <f>E480+E486+E470+E489+E497+E493+E501</f>
        <v>672716.5</v>
      </c>
      <c r="F469" s="300">
        <f t="shared" ref="F469:G469" si="243">F480+F486+F470+F489+F497+F493+F501</f>
        <v>666866.5</v>
      </c>
      <c r="G469" s="300">
        <f t="shared" si="243"/>
        <v>664651</v>
      </c>
      <c r="H469" s="431">
        <f t="shared" si="207"/>
        <v>99.667774584568278</v>
      </c>
    </row>
    <row r="470" spans="1:8" ht="175.9" customHeight="1" x14ac:dyDescent="0.2">
      <c r="A470" s="430" t="s">
        <v>173</v>
      </c>
      <c r="B470" s="226" t="s">
        <v>401</v>
      </c>
      <c r="C470" s="94"/>
      <c r="D470" s="233" t="s">
        <v>814</v>
      </c>
      <c r="E470" s="309">
        <f>E471+E476</f>
        <v>424563.5</v>
      </c>
      <c r="F470" s="300">
        <f>F471+F476</f>
        <v>424563.5</v>
      </c>
      <c r="G470" s="300">
        <f>G471+G476</f>
        <v>424482.9</v>
      </c>
      <c r="H470" s="431">
        <f t="shared" si="207"/>
        <v>99.981015796223659</v>
      </c>
    </row>
    <row r="471" spans="1:8" ht="206.45" customHeight="1" x14ac:dyDescent="0.2">
      <c r="A471" s="430" t="s">
        <v>173</v>
      </c>
      <c r="B471" s="226" t="s">
        <v>402</v>
      </c>
      <c r="C471" s="94"/>
      <c r="D471" s="392" t="s">
        <v>815</v>
      </c>
      <c r="E471" s="300">
        <f>E472+E474+E475+E473</f>
        <v>406681.5</v>
      </c>
      <c r="F471" s="300">
        <f t="shared" ref="F471:G471" si="244">F472+F474+F475+F473</f>
        <v>406681.5</v>
      </c>
      <c r="G471" s="300">
        <f t="shared" si="244"/>
        <v>406621.5</v>
      </c>
      <c r="H471" s="431">
        <f t="shared" si="207"/>
        <v>99.985246439781491</v>
      </c>
    </row>
    <row r="472" spans="1:8" ht="31.5" x14ac:dyDescent="0.2">
      <c r="A472" s="430" t="s">
        <v>173</v>
      </c>
      <c r="B472" s="226" t="s">
        <v>402</v>
      </c>
      <c r="C472" s="94" t="s">
        <v>137</v>
      </c>
      <c r="D472" s="126" t="s">
        <v>144</v>
      </c>
      <c r="E472" s="300">
        <f>ГРБС!G641</f>
        <v>31384.400000000001</v>
      </c>
      <c r="F472" s="280">
        <f>ГРБС!H641</f>
        <v>31380.6</v>
      </c>
      <c r="G472" s="300">
        <f>ГРБС!I641</f>
        <v>31320.6</v>
      </c>
      <c r="H472" s="431">
        <f t="shared" si="207"/>
        <v>99.808799066939443</v>
      </c>
    </row>
    <row r="473" spans="1:8" ht="47.25" x14ac:dyDescent="0.2">
      <c r="A473" s="430" t="s">
        <v>173</v>
      </c>
      <c r="B473" s="226" t="s">
        <v>402</v>
      </c>
      <c r="C473" s="94" t="s">
        <v>281</v>
      </c>
      <c r="D473" s="117" t="s">
        <v>147</v>
      </c>
      <c r="E473" s="300">
        <f>ГРБС!G642</f>
        <v>0</v>
      </c>
      <c r="F473" s="280">
        <f>ГРБС!H642</f>
        <v>3.8</v>
      </c>
      <c r="G473" s="300">
        <f>ГРБС!I642</f>
        <v>3.8</v>
      </c>
      <c r="H473" s="431"/>
    </row>
    <row r="474" spans="1:8" ht="15.75" x14ac:dyDescent="0.2">
      <c r="A474" s="430" t="s">
        <v>173</v>
      </c>
      <c r="B474" s="226" t="s">
        <v>402</v>
      </c>
      <c r="C474" s="94" t="s">
        <v>75</v>
      </c>
      <c r="D474" s="92" t="s">
        <v>79</v>
      </c>
      <c r="E474" s="300">
        <f>ГРБС!G643</f>
        <v>229731.5</v>
      </c>
      <c r="F474" s="280">
        <f>ГРБС!H643</f>
        <v>229731.5</v>
      </c>
      <c r="G474" s="300">
        <f>ГРБС!I643</f>
        <v>229731.5</v>
      </c>
      <c r="H474" s="431">
        <f t="shared" si="207"/>
        <v>100</v>
      </c>
    </row>
    <row r="475" spans="1:8" ht="15.75" x14ac:dyDescent="0.2">
      <c r="A475" s="430" t="s">
        <v>173</v>
      </c>
      <c r="B475" s="226" t="s">
        <v>402</v>
      </c>
      <c r="C475" s="94" t="s">
        <v>76</v>
      </c>
      <c r="D475" s="92" t="s">
        <v>78</v>
      </c>
      <c r="E475" s="300">
        <f>ГРБС!G644</f>
        <v>145565.6</v>
      </c>
      <c r="F475" s="280">
        <f>ГРБС!H644</f>
        <v>145565.6</v>
      </c>
      <c r="G475" s="300">
        <f>ГРБС!I644</f>
        <v>145565.6</v>
      </c>
      <c r="H475" s="431">
        <f t="shared" si="207"/>
        <v>100</v>
      </c>
    </row>
    <row r="476" spans="1:8" ht="219.6" customHeight="1" x14ac:dyDescent="0.2">
      <c r="A476" s="430" t="s">
        <v>173</v>
      </c>
      <c r="B476" s="218" t="s">
        <v>403</v>
      </c>
      <c r="C476" s="94"/>
      <c r="D476" s="129" t="s">
        <v>816</v>
      </c>
      <c r="E476" s="299">
        <f>E477+E478+E479</f>
        <v>17882</v>
      </c>
      <c r="F476" s="299">
        <f>F477+F478+F479</f>
        <v>17882</v>
      </c>
      <c r="G476" s="299">
        <f>G477+G478+G479</f>
        <v>17861.400000000001</v>
      </c>
      <c r="H476" s="431">
        <f t="shared" si="207"/>
        <v>99.88480035790181</v>
      </c>
    </row>
    <row r="477" spans="1:8" ht="47.25" x14ac:dyDescent="0.2">
      <c r="A477" s="430" t="s">
        <v>173</v>
      </c>
      <c r="B477" s="226" t="s">
        <v>403</v>
      </c>
      <c r="C477" s="94" t="s">
        <v>118</v>
      </c>
      <c r="D477" s="92" t="s">
        <v>119</v>
      </c>
      <c r="E477" s="300">
        <f>ГРБС!G646</f>
        <v>534.5</v>
      </c>
      <c r="F477" s="280">
        <f>ГРБС!H646</f>
        <v>534.5</v>
      </c>
      <c r="G477" s="300">
        <f>ГРБС!I646</f>
        <v>513.9</v>
      </c>
      <c r="H477" s="431">
        <f t="shared" si="207"/>
        <v>96.145930776426553</v>
      </c>
    </row>
    <row r="478" spans="1:8" ht="15.75" x14ac:dyDescent="0.2">
      <c r="A478" s="430" t="s">
        <v>173</v>
      </c>
      <c r="B478" s="226" t="s">
        <v>403</v>
      </c>
      <c r="C478" s="94" t="s">
        <v>75</v>
      </c>
      <c r="D478" s="92" t="s">
        <v>79</v>
      </c>
      <c r="E478" s="300">
        <f>ГРБС!G647</f>
        <v>9875.5</v>
      </c>
      <c r="F478" s="280">
        <f>ГРБС!H647</f>
        <v>9875.5</v>
      </c>
      <c r="G478" s="300">
        <f>ГРБС!I647</f>
        <v>9875.5</v>
      </c>
      <c r="H478" s="431">
        <f t="shared" si="207"/>
        <v>100</v>
      </c>
    </row>
    <row r="479" spans="1:8" ht="15.75" x14ac:dyDescent="0.2">
      <c r="A479" s="430" t="s">
        <v>173</v>
      </c>
      <c r="B479" s="226" t="s">
        <v>403</v>
      </c>
      <c r="C479" s="94" t="s">
        <v>76</v>
      </c>
      <c r="D479" s="92" t="s">
        <v>78</v>
      </c>
      <c r="E479" s="300">
        <f>ГРБС!G648</f>
        <v>7472</v>
      </c>
      <c r="F479" s="280">
        <f>ГРБС!H648</f>
        <v>7472</v>
      </c>
      <c r="G479" s="300">
        <f>ГРБС!I648</f>
        <v>7472</v>
      </c>
      <c r="H479" s="431">
        <f t="shared" si="207"/>
        <v>100</v>
      </c>
    </row>
    <row r="480" spans="1:8" ht="63" x14ac:dyDescent="0.2">
      <c r="A480" s="430" t="s">
        <v>173</v>
      </c>
      <c r="B480" s="226" t="s">
        <v>405</v>
      </c>
      <c r="C480" s="94"/>
      <c r="D480" s="101" t="s">
        <v>404</v>
      </c>
      <c r="E480" s="300">
        <f>E481+E482+E483+E484+E485</f>
        <v>139043.09999999998</v>
      </c>
      <c r="F480" s="300">
        <f t="shared" ref="F480:G480" si="245">F481+F482+F483+F484+F485</f>
        <v>139043.09999999998</v>
      </c>
      <c r="G480" s="300">
        <f t="shared" si="245"/>
        <v>138513</v>
      </c>
      <c r="H480" s="431">
        <f t="shared" si="207"/>
        <v>99.618751308047678</v>
      </c>
    </row>
    <row r="481" spans="1:8" ht="31.5" x14ac:dyDescent="0.2">
      <c r="A481" s="430" t="s">
        <v>173</v>
      </c>
      <c r="B481" s="226" t="s">
        <v>405</v>
      </c>
      <c r="C481" s="94" t="s">
        <v>137</v>
      </c>
      <c r="D481" s="126" t="s">
        <v>144</v>
      </c>
      <c r="E481" s="300">
        <f>ГРБС!G650</f>
        <v>9515.9</v>
      </c>
      <c r="F481" s="280">
        <f>ГРБС!H650</f>
        <v>9515.9</v>
      </c>
      <c r="G481" s="300">
        <f>ГРБС!I650</f>
        <v>9470.6</v>
      </c>
      <c r="H481" s="431">
        <f t="shared" si="207"/>
        <v>99.523954644332122</v>
      </c>
    </row>
    <row r="482" spans="1:8" ht="47.25" x14ac:dyDescent="0.2">
      <c r="A482" s="430" t="s">
        <v>173</v>
      </c>
      <c r="B482" s="226" t="s">
        <v>405</v>
      </c>
      <c r="C482" s="128">
        <v>240</v>
      </c>
      <c r="D482" s="92" t="s">
        <v>119</v>
      </c>
      <c r="E482" s="300">
        <f>ГРБС!G651</f>
        <v>5426.5</v>
      </c>
      <c r="F482" s="280">
        <f>ГРБС!H651</f>
        <v>5553.3</v>
      </c>
      <c r="G482" s="300">
        <f>ГРБС!I651</f>
        <v>5109.5</v>
      </c>
      <c r="H482" s="431">
        <f t="shared" si="207"/>
        <v>92.008355392289261</v>
      </c>
    </row>
    <row r="483" spans="1:8" ht="15.75" x14ac:dyDescent="0.2">
      <c r="A483" s="430" t="s">
        <v>173</v>
      </c>
      <c r="B483" s="226" t="s">
        <v>405</v>
      </c>
      <c r="C483" s="128">
        <v>610</v>
      </c>
      <c r="D483" s="92" t="s">
        <v>79</v>
      </c>
      <c r="E483" s="300">
        <f>ГРБС!G652</f>
        <v>77252.100000000006</v>
      </c>
      <c r="F483" s="280">
        <f>ГРБС!H652</f>
        <v>77125.3</v>
      </c>
      <c r="G483" s="300">
        <f>ГРБС!I652</f>
        <v>77125.3</v>
      </c>
      <c r="H483" s="431">
        <f t="shared" si="207"/>
        <v>100</v>
      </c>
    </row>
    <row r="484" spans="1:8" ht="15.75" x14ac:dyDescent="0.2">
      <c r="A484" s="430" t="s">
        <v>173</v>
      </c>
      <c r="B484" s="226" t="s">
        <v>405</v>
      </c>
      <c r="C484" s="94" t="s">
        <v>76</v>
      </c>
      <c r="D484" s="92" t="s">
        <v>78</v>
      </c>
      <c r="E484" s="300">
        <f>ГРБС!G653</f>
        <v>46710.8</v>
      </c>
      <c r="F484" s="280">
        <f>ГРБС!H653</f>
        <v>46710.8</v>
      </c>
      <c r="G484" s="300">
        <f>ГРБС!I653</f>
        <v>46669.8</v>
      </c>
      <c r="H484" s="431">
        <f t="shared" si="207"/>
        <v>99.91222586639492</v>
      </c>
    </row>
    <row r="485" spans="1:8" ht="31.5" x14ac:dyDescent="0.2">
      <c r="A485" s="430" t="s">
        <v>173</v>
      </c>
      <c r="B485" s="226" t="s">
        <v>405</v>
      </c>
      <c r="C485" s="94" t="s">
        <v>109</v>
      </c>
      <c r="D485" s="92" t="s">
        <v>110</v>
      </c>
      <c r="E485" s="300">
        <f>ГРБС!G654</f>
        <v>137.80000000000001</v>
      </c>
      <c r="F485" s="280">
        <f>ГРБС!H654</f>
        <v>137.80000000000001</v>
      </c>
      <c r="G485" s="300">
        <f>ГРБС!I654</f>
        <v>137.80000000000001</v>
      </c>
      <c r="H485" s="431">
        <f t="shared" si="207"/>
        <v>100</v>
      </c>
    </row>
    <row r="486" spans="1:8" ht="63" x14ac:dyDescent="0.2">
      <c r="A486" s="430" t="s">
        <v>173</v>
      </c>
      <c r="B486" s="226" t="s">
        <v>406</v>
      </c>
      <c r="C486" s="94"/>
      <c r="D486" s="126" t="s">
        <v>329</v>
      </c>
      <c r="E486" s="300">
        <f>E487+E488</f>
        <v>8181.5</v>
      </c>
      <c r="F486" s="300">
        <f t="shared" ref="F486:G486" si="246">F487+F488</f>
        <v>8181.5</v>
      </c>
      <c r="G486" s="300">
        <f t="shared" si="246"/>
        <v>8166</v>
      </c>
      <c r="H486" s="431">
        <f t="shared" si="207"/>
        <v>99.810548187985091</v>
      </c>
    </row>
    <row r="487" spans="1:8" ht="47.25" x14ac:dyDescent="0.2">
      <c r="A487" s="430" t="s">
        <v>173</v>
      </c>
      <c r="B487" s="226" t="s">
        <v>406</v>
      </c>
      <c r="C487" s="94" t="s">
        <v>118</v>
      </c>
      <c r="D487" s="92" t="s">
        <v>119</v>
      </c>
      <c r="E487" s="300">
        <f>ГРБС!G656</f>
        <v>571.70000000000005</v>
      </c>
      <c r="F487" s="280">
        <f>ГРБС!H656</f>
        <v>571.70000000000005</v>
      </c>
      <c r="G487" s="300">
        <f>ГРБС!I656</f>
        <v>556.20000000000005</v>
      </c>
      <c r="H487" s="431">
        <f t="shared" ref="H487:H574" si="247">G487/F487*100</f>
        <v>97.288787825782748</v>
      </c>
    </row>
    <row r="488" spans="1:8" ht="15.75" x14ac:dyDescent="0.2">
      <c r="A488" s="430" t="s">
        <v>173</v>
      </c>
      <c r="B488" s="226" t="s">
        <v>406</v>
      </c>
      <c r="C488" s="94" t="s">
        <v>75</v>
      </c>
      <c r="D488" s="92" t="s">
        <v>79</v>
      </c>
      <c r="E488" s="300">
        <f>ГРБС!G657</f>
        <v>7609.8</v>
      </c>
      <c r="F488" s="280">
        <f>ГРБС!H657</f>
        <v>7609.8</v>
      </c>
      <c r="G488" s="300">
        <f>ГРБС!I657</f>
        <v>7609.8</v>
      </c>
      <c r="H488" s="431">
        <f t="shared" si="247"/>
        <v>100</v>
      </c>
    </row>
    <row r="489" spans="1:8" ht="63" x14ac:dyDescent="0.2">
      <c r="A489" s="430" t="s">
        <v>173</v>
      </c>
      <c r="B489" s="109" t="s">
        <v>434</v>
      </c>
      <c r="C489" s="94"/>
      <c r="D489" s="125" t="s">
        <v>329</v>
      </c>
      <c r="E489" s="300">
        <f>E490+E491+E492</f>
        <v>39595.300000000003</v>
      </c>
      <c r="F489" s="300">
        <f t="shared" ref="F489:G489" si="248">F490+F491+F492</f>
        <v>34745.300000000003</v>
      </c>
      <c r="G489" s="300">
        <f t="shared" si="248"/>
        <v>33646.9</v>
      </c>
      <c r="H489" s="431">
        <f t="shared" si="247"/>
        <v>96.83870912037024</v>
      </c>
    </row>
    <row r="490" spans="1:8" ht="47.25" x14ac:dyDescent="0.2">
      <c r="A490" s="430" t="s">
        <v>173</v>
      </c>
      <c r="B490" s="109" t="s">
        <v>434</v>
      </c>
      <c r="C490" s="94" t="s">
        <v>118</v>
      </c>
      <c r="D490" s="92" t="s">
        <v>119</v>
      </c>
      <c r="E490" s="300">
        <f>ГРБС!G659</f>
        <v>2853.3</v>
      </c>
      <c r="F490" s="300">
        <f>ГРБС!H659</f>
        <v>2853.3</v>
      </c>
      <c r="G490" s="300">
        <f>ГРБС!I659</f>
        <v>1754.9</v>
      </c>
      <c r="H490" s="431">
        <f t="shared" si="247"/>
        <v>61.504223180177341</v>
      </c>
    </row>
    <row r="491" spans="1:8" ht="15.75" x14ac:dyDescent="0.2">
      <c r="A491" s="430" t="s">
        <v>173</v>
      </c>
      <c r="B491" s="109" t="s">
        <v>434</v>
      </c>
      <c r="C491" s="94" t="s">
        <v>75</v>
      </c>
      <c r="D491" s="92" t="s">
        <v>79</v>
      </c>
      <c r="E491" s="300">
        <f>ГРБС!G660</f>
        <v>26641.5</v>
      </c>
      <c r="F491" s="300">
        <f>ГРБС!H660</f>
        <v>22091.5</v>
      </c>
      <c r="G491" s="300">
        <f>ГРБС!I660</f>
        <v>22091.5</v>
      </c>
      <c r="H491" s="431">
        <f t="shared" si="247"/>
        <v>100</v>
      </c>
    </row>
    <row r="492" spans="1:8" ht="15.75" x14ac:dyDescent="0.2">
      <c r="A492" s="430" t="s">
        <v>173</v>
      </c>
      <c r="B492" s="109" t="s">
        <v>434</v>
      </c>
      <c r="C492" s="94" t="s">
        <v>76</v>
      </c>
      <c r="D492" s="92" t="s">
        <v>78</v>
      </c>
      <c r="E492" s="300">
        <f>ГРБС!G661</f>
        <v>10100.5</v>
      </c>
      <c r="F492" s="300">
        <f>ГРБС!H661</f>
        <v>9800.5</v>
      </c>
      <c r="G492" s="300">
        <f>ГРБС!I661</f>
        <v>9800.5</v>
      </c>
      <c r="H492" s="431">
        <f t="shared" si="247"/>
        <v>100</v>
      </c>
    </row>
    <row r="493" spans="1:8" ht="204.75" x14ac:dyDescent="0.2">
      <c r="A493" s="430" t="s">
        <v>173</v>
      </c>
      <c r="B493" s="128" t="s">
        <v>570</v>
      </c>
      <c r="C493" s="94"/>
      <c r="D493" s="92" t="s">
        <v>855</v>
      </c>
      <c r="E493" s="300">
        <f>E494+E495+E496</f>
        <v>35905.299999999996</v>
      </c>
      <c r="F493" s="300">
        <f t="shared" ref="F493:G493" si="249">F494+F495+F496</f>
        <v>35905.299999999996</v>
      </c>
      <c r="G493" s="300">
        <f t="shared" si="249"/>
        <v>35630.699999999997</v>
      </c>
      <c r="H493" s="431">
        <f t="shared" si="247"/>
        <v>99.235210400692935</v>
      </c>
    </row>
    <row r="494" spans="1:8" ht="31.5" x14ac:dyDescent="0.2">
      <c r="A494" s="430" t="s">
        <v>173</v>
      </c>
      <c r="B494" s="128" t="s">
        <v>570</v>
      </c>
      <c r="C494" s="94" t="s">
        <v>137</v>
      </c>
      <c r="D494" s="114" t="s">
        <v>144</v>
      </c>
      <c r="E494" s="300">
        <f>ГРБС!G663</f>
        <v>3458.8</v>
      </c>
      <c r="F494" s="300">
        <f>ГРБС!H663</f>
        <v>3458.8</v>
      </c>
      <c r="G494" s="300">
        <f>ГРБС!I663</f>
        <v>3184.2</v>
      </c>
      <c r="H494" s="431">
        <f t="shared" si="247"/>
        <v>92.060830345784652</v>
      </c>
    </row>
    <row r="495" spans="1:8" ht="15.75" x14ac:dyDescent="0.2">
      <c r="A495" s="430" t="s">
        <v>173</v>
      </c>
      <c r="B495" s="128" t="s">
        <v>570</v>
      </c>
      <c r="C495" s="98" t="s">
        <v>75</v>
      </c>
      <c r="D495" s="120" t="s">
        <v>79</v>
      </c>
      <c r="E495" s="300">
        <f>ГРБС!G664</f>
        <v>19105.599999999999</v>
      </c>
      <c r="F495" s="300">
        <f>ГРБС!H664</f>
        <v>19105.599999999999</v>
      </c>
      <c r="G495" s="300">
        <f>ГРБС!I664</f>
        <v>19105.599999999999</v>
      </c>
      <c r="H495" s="431">
        <f t="shared" si="247"/>
        <v>100</v>
      </c>
    </row>
    <row r="496" spans="1:8" ht="15.75" x14ac:dyDescent="0.2">
      <c r="A496" s="430" t="s">
        <v>173</v>
      </c>
      <c r="B496" s="36" t="s">
        <v>570</v>
      </c>
      <c r="C496" s="94" t="s">
        <v>76</v>
      </c>
      <c r="D496" s="233" t="s">
        <v>78</v>
      </c>
      <c r="E496" s="300">
        <f>ГРБС!G665</f>
        <v>13340.9</v>
      </c>
      <c r="F496" s="300">
        <f>ГРБС!H665</f>
        <v>13340.9</v>
      </c>
      <c r="G496" s="300">
        <f>ГРБС!I665</f>
        <v>13340.9</v>
      </c>
      <c r="H496" s="431">
        <f t="shared" si="247"/>
        <v>100</v>
      </c>
    </row>
    <row r="497" spans="1:8" ht="78.75" x14ac:dyDescent="0.2">
      <c r="A497" s="430" t="s">
        <v>173</v>
      </c>
      <c r="B497" s="95" t="s">
        <v>433</v>
      </c>
      <c r="C497" s="94"/>
      <c r="D497" s="92" t="s">
        <v>432</v>
      </c>
      <c r="E497" s="280">
        <f>E498+E499+E500</f>
        <v>25218.199999999997</v>
      </c>
      <c r="F497" s="280">
        <f>F498+F499+F500</f>
        <v>24218.199999999997</v>
      </c>
      <c r="G497" s="300">
        <f>G498+G499+G500</f>
        <v>24024</v>
      </c>
      <c r="H497" s="431">
        <f t="shared" si="247"/>
        <v>99.198123725132348</v>
      </c>
    </row>
    <row r="498" spans="1:8" ht="47.25" x14ac:dyDescent="0.2">
      <c r="A498" s="430" t="s">
        <v>173</v>
      </c>
      <c r="B498" s="95" t="s">
        <v>433</v>
      </c>
      <c r="C498" s="94" t="s">
        <v>118</v>
      </c>
      <c r="D498" s="92" t="s">
        <v>119</v>
      </c>
      <c r="E498" s="280">
        <f>ГРБС!G667</f>
        <v>812.6</v>
      </c>
      <c r="F498" s="280">
        <f>ГРБС!H667</f>
        <v>812.6</v>
      </c>
      <c r="G498" s="300">
        <f>ГРБС!I667</f>
        <v>618.4</v>
      </c>
      <c r="H498" s="431">
        <f t="shared" si="247"/>
        <v>76.101402904257924</v>
      </c>
    </row>
    <row r="499" spans="1:8" ht="15.75" x14ac:dyDescent="0.2">
      <c r="A499" s="430" t="s">
        <v>173</v>
      </c>
      <c r="B499" s="95" t="s">
        <v>433</v>
      </c>
      <c r="C499" s="94" t="s">
        <v>75</v>
      </c>
      <c r="D499" s="92" t="s">
        <v>79</v>
      </c>
      <c r="E499" s="280">
        <f>ГРБС!G668</f>
        <v>15248.8</v>
      </c>
      <c r="F499" s="280">
        <f>ГРБС!H668</f>
        <v>15048.8</v>
      </c>
      <c r="G499" s="300">
        <f>ГРБС!I668</f>
        <v>15048.8</v>
      </c>
      <c r="H499" s="431">
        <f t="shared" si="247"/>
        <v>100</v>
      </c>
    </row>
    <row r="500" spans="1:8" ht="15.75" x14ac:dyDescent="0.2">
      <c r="A500" s="430" t="s">
        <v>173</v>
      </c>
      <c r="B500" s="95" t="s">
        <v>433</v>
      </c>
      <c r="C500" s="94" t="s">
        <v>76</v>
      </c>
      <c r="D500" s="92" t="s">
        <v>78</v>
      </c>
      <c r="E500" s="280">
        <f>ГРБС!G669</f>
        <v>9156.7999999999993</v>
      </c>
      <c r="F500" s="280">
        <f>ГРБС!H669</f>
        <v>8356.7999999999993</v>
      </c>
      <c r="G500" s="300">
        <f>ГРБС!I669</f>
        <v>8356.7999999999993</v>
      </c>
      <c r="H500" s="431">
        <f t="shared" si="247"/>
        <v>100</v>
      </c>
    </row>
    <row r="501" spans="1:8" ht="176.45" customHeight="1" x14ac:dyDescent="0.2">
      <c r="A501" s="430" t="s">
        <v>173</v>
      </c>
      <c r="B501" s="109" t="s">
        <v>833</v>
      </c>
      <c r="C501" s="94"/>
      <c r="D501" s="233" t="s">
        <v>834</v>
      </c>
      <c r="E501" s="280">
        <f>E502+E503+E504</f>
        <v>209.6</v>
      </c>
      <c r="F501" s="280">
        <f t="shared" ref="F501:G501" si="250">F502+F503+F504</f>
        <v>209.6</v>
      </c>
      <c r="G501" s="280">
        <f t="shared" si="250"/>
        <v>187.5</v>
      </c>
      <c r="H501" s="431">
        <f t="shared" si="247"/>
        <v>89.456106870229007</v>
      </c>
    </row>
    <row r="502" spans="1:8" ht="31.5" x14ac:dyDescent="0.2">
      <c r="A502" s="430" t="s">
        <v>173</v>
      </c>
      <c r="B502" s="109" t="s">
        <v>833</v>
      </c>
      <c r="C502" s="91" t="s">
        <v>137</v>
      </c>
      <c r="D502" s="114" t="s">
        <v>144</v>
      </c>
      <c r="E502" s="280">
        <f>ГРБС!G671</f>
        <v>59.9</v>
      </c>
      <c r="F502" s="280">
        <f>ГРБС!H671</f>
        <v>59.9</v>
      </c>
      <c r="G502" s="280">
        <f>ГРБС!I671</f>
        <v>37.799999999999997</v>
      </c>
      <c r="H502" s="431">
        <f t="shared" si="247"/>
        <v>63.105175292153582</v>
      </c>
    </row>
    <row r="503" spans="1:8" ht="15.75" x14ac:dyDescent="0.2">
      <c r="A503" s="430" t="s">
        <v>173</v>
      </c>
      <c r="B503" s="109" t="s">
        <v>833</v>
      </c>
      <c r="C503" s="98" t="s">
        <v>75</v>
      </c>
      <c r="D503" s="120" t="s">
        <v>79</v>
      </c>
      <c r="E503" s="280">
        <f>ГРБС!G672</f>
        <v>89.8</v>
      </c>
      <c r="F503" s="280">
        <f>ГРБС!H672</f>
        <v>89.8</v>
      </c>
      <c r="G503" s="280">
        <f>ГРБС!I672</f>
        <v>89.8</v>
      </c>
      <c r="H503" s="431">
        <f t="shared" si="247"/>
        <v>100</v>
      </c>
    </row>
    <row r="504" spans="1:8" ht="15.75" x14ac:dyDescent="0.2">
      <c r="A504" s="430" t="s">
        <v>173</v>
      </c>
      <c r="B504" s="109" t="s">
        <v>833</v>
      </c>
      <c r="C504" s="94" t="s">
        <v>76</v>
      </c>
      <c r="D504" s="233" t="s">
        <v>78</v>
      </c>
      <c r="E504" s="280">
        <f>ГРБС!G673</f>
        <v>59.9</v>
      </c>
      <c r="F504" s="280">
        <f>ГРБС!H673</f>
        <v>59.9</v>
      </c>
      <c r="G504" s="280">
        <f>ГРБС!I673</f>
        <v>59.9</v>
      </c>
      <c r="H504" s="431">
        <f t="shared" si="247"/>
        <v>100</v>
      </c>
    </row>
    <row r="505" spans="1:8" ht="62.45" customHeight="1" x14ac:dyDescent="0.2">
      <c r="A505" s="430" t="s">
        <v>173</v>
      </c>
      <c r="B505" s="95" t="s">
        <v>48</v>
      </c>
      <c r="C505" s="94"/>
      <c r="D505" s="92" t="s">
        <v>351</v>
      </c>
      <c r="E505" s="280">
        <f>E506+E509+E516+E519+E522+E513</f>
        <v>56457.5</v>
      </c>
      <c r="F505" s="280">
        <f t="shared" ref="F505:G505" si="251">F506+F509+F516+F519+F522+F513</f>
        <v>56457.5</v>
      </c>
      <c r="G505" s="300">
        <f t="shared" si="251"/>
        <v>56154.600000000006</v>
      </c>
      <c r="H505" s="431">
        <f t="shared" si="247"/>
        <v>99.463490236018259</v>
      </c>
    </row>
    <row r="506" spans="1:8" ht="126.6" customHeight="1" x14ac:dyDescent="0.2">
      <c r="A506" s="430" t="s">
        <v>173</v>
      </c>
      <c r="B506" s="95" t="s">
        <v>407</v>
      </c>
      <c r="C506" s="94"/>
      <c r="D506" s="92" t="s">
        <v>408</v>
      </c>
      <c r="E506" s="280">
        <f>E507+E508</f>
        <v>35504.6</v>
      </c>
      <c r="F506" s="280">
        <f t="shared" ref="F506:G506" si="252">F507+F508</f>
        <v>35504.6</v>
      </c>
      <c r="G506" s="300">
        <f t="shared" si="252"/>
        <v>35354</v>
      </c>
      <c r="H506" s="431">
        <f t="shared" si="247"/>
        <v>99.575829610810999</v>
      </c>
    </row>
    <row r="507" spans="1:8" ht="15.75" x14ac:dyDescent="0.2">
      <c r="A507" s="430" t="s">
        <v>173</v>
      </c>
      <c r="B507" s="95" t="s">
        <v>407</v>
      </c>
      <c r="C507" s="94" t="s">
        <v>75</v>
      </c>
      <c r="D507" s="92" t="s">
        <v>79</v>
      </c>
      <c r="E507" s="280">
        <f>ГРБС!G676</f>
        <v>17124.8</v>
      </c>
      <c r="F507" s="280">
        <f>ГРБС!H676</f>
        <v>17124.8</v>
      </c>
      <c r="G507" s="300">
        <f>ГРБС!I676</f>
        <v>16976.2</v>
      </c>
      <c r="H507" s="431">
        <f t="shared" si="247"/>
        <v>99.132252639446889</v>
      </c>
    </row>
    <row r="508" spans="1:8" ht="15.75" x14ac:dyDescent="0.2">
      <c r="A508" s="430" t="s">
        <v>173</v>
      </c>
      <c r="B508" s="95" t="s">
        <v>407</v>
      </c>
      <c r="C508" s="94" t="s">
        <v>76</v>
      </c>
      <c r="D508" s="92" t="s">
        <v>78</v>
      </c>
      <c r="E508" s="280">
        <f>ГРБС!G677</f>
        <v>18379.8</v>
      </c>
      <c r="F508" s="280">
        <f>ГРБС!H677</f>
        <v>18379.8</v>
      </c>
      <c r="G508" s="300">
        <f>ГРБС!I677</f>
        <v>18377.8</v>
      </c>
      <c r="H508" s="431">
        <f t="shared" si="247"/>
        <v>99.989118488775716</v>
      </c>
    </row>
    <row r="509" spans="1:8" ht="47.25" x14ac:dyDescent="0.2">
      <c r="A509" s="430" t="s">
        <v>173</v>
      </c>
      <c r="B509" s="95" t="s">
        <v>64</v>
      </c>
      <c r="C509" s="94"/>
      <c r="D509" s="92" t="s">
        <v>343</v>
      </c>
      <c r="E509" s="280">
        <f>E510+E511+E512</f>
        <v>8351.7000000000007</v>
      </c>
      <c r="F509" s="280">
        <f t="shared" ref="F509" si="253">F510+F511+F512</f>
        <v>8351.7000000000007</v>
      </c>
      <c r="G509" s="300">
        <f>G510+G511+G512</f>
        <v>8285.8000000000011</v>
      </c>
      <c r="H509" s="431">
        <f t="shared" si="247"/>
        <v>99.210939090245105</v>
      </c>
    </row>
    <row r="510" spans="1:8" ht="47.25" x14ac:dyDescent="0.2">
      <c r="A510" s="428" t="s">
        <v>173</v>
      </c>
      <c r="B510" s="218" t="s">
        <v>64</v>
      </c>
      <c r="C510" s="146">
        <v>240</v>
      </c>
      <c r="D510" s="123" t="s">
        <v>119</v>
      </c>
      <c r="E510" s="299">
        <f>ГРБС!G679</f>
        <v>769.3</v>
      </c>
      <c r="F510" s="279">
        <f>ГРБС!H679</f>
        <v>769.3</v>
      </c>
      <c r="G510" s="299">
        <f>ГРБС!I679</f>
        <v>725.3</v>
      </c>
      <c r="H510" s="431">
        <f t="shared" si="247"/>
        <v>94.280514753672179</v>
      </c>
    </row>
    <row r="511" spans="1:8" ht="15.75" x14ac:dyDescent="0.2">
      <c r="A511" s="434" t="s">
        <v>173</v>
      </c>
      <c r="B511" s="237" t="s">
        <v>64</v>
      </c>
      <c r="C511" s="98" t="s">
        <v>75</v>
      </c>
      <c r="D511" s="96" t="s">
        <v>79</v>
      </c>
      <c r="E511" s="301">
        <f>ГРБС!G680</f>
        <v>6654.2</v>
      </c>
      <c r="F511" s="281">
        <f>ГРБС!H680</f>
        <v>6654.2</v>
      </c>
      <c r="G511" s="301">
        <f>ГРБС!I680</f>
        <v>6632.3</v>
      </c>
      <c r="H511" s="431">
        <f t="shared" si="247"/>
        <v>99.670884554116199</v>
      </c>
    </row>
    <row r="512" spans="1:8" ht="15.75" x14ac:dyDescent="0.2">
      <c r="A512" s="430" t="s">
        <v>173</v>
      </c>
      <c r="B512" s="95" t="s">
        <v>64</v>
      </c>
      <c r="C512" s="94" t="s">
        <v>76</v>
      </c>
      <c r="D512" s="92" t="s">
        <v>78</v>
      </c>
      <c r="E512" s="280">
        <f>ГРБС!G681</f>
        <v>928.2</v>
      </c>
      <c r="F512" s="280">
        <f>ГРБС!H681</f>
        <v>928.2</v>
      </c>
      <c r="G512" s="300">
        <f>ГРБС!I681</f>
        <v>928.2</v>
      </c>
      <c r="H512" s="431">
        <f t="shared" si="247"/>
        <v>100</v>
      </c>
    </row>
    <row r="513" spans="1:8" ht="191.45" customHeight="1" x14ac:dyDescent="0.2">
      <c r="A513" s="430" t="s">
        <v>173</v>
      </c>
      <c r="B513" s="95" t="s">
        <v>621</v>
      </c>
      <c r="C513" s="94"/>
      <c r="D513" s="101" t="s">
        <v>620</v>
      </c>
      <c r="E513" s="280">
        <f>E514+E515</f>
        <v>5062</v>
      </c>
      <c r="F513" s="280">
        <f t="shared" ref="F513:G513" si="254">F514+F515</f>
        <v>5062</v>
      </c>
      <c r="G513" s="300">
        <f t="shared" si="254"/>
        <v>5062</v>
      </c>
      <c r="H513" s="431">
        <f t="shared" si="247"/>
        <v>100</v>
      </c>
    </row>
    <row r="514" spans="1:8" ht="15.75" x14ac:dyDescent="0.2">
      <c r="A514" s="430" t="s">
        <v>173</v>
      </c>
      <c r="B514" s="95" t="s">
        <v>621</v>
      </c>
      <c r="C514" s="94" t="s">
        <v>75</v>
      </c>
      <c r="D514" s="92" t="s">
        <v>79</v>
      </c>
      <c r="E514" s="280">
        <f>ГРБС!G683</f>
        <v>1272</v>
      </c>
      <c r="F514" s="280">
        <f>ГРБС!H683</f>
        <v>1272</v>
      </c>
      <c r="G514" s="300">
        <f>ГРБС!I683</f>
        <v>1272</v>
      </c>
      <c r="H514" s="431">
        <f t="shared" si="247"/>
        <v>100</v>
      </c>
    </row>
    <row r="515" spans="1:8" ht="15.75" x14ac:dyDescent="0.2">
      <c r="A515" s="430" t="s">
        <v>173</v>
      </c>
      <c r="B515" s="95" t="s">
        <v>621</v>
      </c>
      <c r="C515" s="94" t="s">
        <v>76</v>
      </c>
      <c r="D515" s="92" t="s">
        <v>78</v>
      </c>
      <c r="E515" s="280">
        <f>ГРБС!G684</f>
        <v>3790</v>
      </c>
      <c r="F515" s="280">
        <f>ГРБС!H684</f>
        <v>3790</v>
      </c>
      <c r="G515" s="300">
        <f>ГРБС!I684</f>
        <v>3790</v>
      </c>
      <c r="H515" s="431">
        <f t="shared" si="247"/>
        <v>100</v>
      </c>
    </row>
    <row r="516" spans="1:8" ht="63" x14ac:dyDescent="0.2">
      <c r="A516" s="430" t="s">
        <v>173</v>
      </c>
      <c r="B516" s="95" t="s">
        <v>483</v>
      </c>
      <c r="C516" s="94"/>
      <c r="D516" s="92" t="s">
        <v>485</v>
      </c>
      <c r="E516" s="280">
        <f>E517+E518</f>
        <v>1769.6</v>
      </c>
      <c r="F516" s="280">
        <f t="shared" ref="F516:G516" si="255">F517+F518</f>
        <v>1769.6</v>
      </c>
      <c r="G516" s="300">
        <f t="shared" si="255"/>
        <v>1726.4</v>
      </c>
      <c r="H516" s="431">
        <f t="shared" si="247"/>
        <v>97.558770343580477</v>
      </c>
    </row>
    <row r="517" spans="1:8" ht="15.75" x14ac:dyDescent="0.2">
      <c r="A517" s="430" t="s">
        <v>173</v>
      </c>
      <c r="B517" s="95" t="s">
        <v>483</v>
      </c>
      <c r="C517" s="94" t="s">
        <v>75</v>
      </c>
      <c r="D517" s="92" t="s">
        <v>79</v>
      </c>
      <c r="E517" s="280">
        <f>ГРБС!G686</f>
        <v>1588.1</v>
      </c>
      <c r="F517" s="280">
        <f>ГРБС!H686</f>
        <v>1588.1</v>
      </c>
      <c r="G517" s="300">
        <f>ГРБС!I686</f>
        <v>1545.5</v>
      </c>
      <c r="H517" s="431">
        <f t="shared" si="247"/>
        <v>97.317549272715837</v>
      </c>
    </row>
    <row r="518" spans="1:8" ht="15.75" x14ac:dyDescent="0.2">
      <c r="A518" s="430" t="s">
        <v>173</v>
      </c>
      <c r="B518" s="95" t="s">
        <v>483</v>
      </c>
      <c r="C518" s="94" t="s">
        <v>76</v>
      </c>
      <c r="D518" s="92" t="s">
        <v>78</v>
      </c>
      <c r="E518" s="280">
        <f>ГРБС!G687</f>
        <v>181.5</v>
      </c>
      <c r="F518" s="280">
        <f>ГРБС!H687</f>
        <v>181.5</v>
      </c>
      <c r="G518" s="300">
        <f>ГРБС!I687</f>
        <v>180.9</v>
      </c>
      <c r="H518" s="431">
        <f t="shared" si="247"/>
        <v>99.669421487603302</v>
      </c>
    </row>
    <row r="519" spans="1:8" ht="63" x14ac:dyDescent="0.2">
      <c r="A519" s="430" t="s">
        <v>173</v>
      </c>
      <c r="B519" s="95" t="s">
        <v>484</v>
      </c>
      <c r="C519" s="94"/>
      <c r="D519" s="92" t="s">
        <v>485</v>
      </c>
      <c r="E519" s="280">
        <f>E520+E521</f>
        <v>1769.6</v>
      </c>
      <c r="F519" s="280">
        <f t="shared" ref="F519:G519" si="256">F520+F521</f>
        <v>1769.6</v>
      </c>
      <c r="G519" s="300">
        <f t="shared" si="256"/>
        <v>1726.4</v>
      </c>
      <c r="H519" s="431">
        <f t="shared" si="247"/>
        <v>97.558770343580477</v>
      </c>
    </row>
    <row r="520" spans="1:8" ht="15.75" x14ac:dyDescent="0.2">
      <c r="A520" s="430" t="s">
        <v>173</v>
      </c>
      <c r="B520" s="95" t="s">
        <v>484</v>
      </c>
      <c r="C520" s="94" t="s">
        <v>75</v>
      </c>
      <c r="D520" s="92" t="s">
        <v>74</v>
      </c>
      <c r="E520" s="280">
        <f>ГРБС!G689</f>
        <v>1588.1</v>
      </c>
      <c r="F520" s="280">
        <f>ГРБС!H689</f>
        <v>1588.1</v>
      </c>
      <c r="G520" s="300">
        <f>ГРБС!I689</f>
        <v>1545.5</v>
      </c>
      <c r="H520" s="431">
        <f t="shared" si="247"/>
        <v>97.317549272715837</v>
      </c>
    </row>
    <row r="521" spans="1:8" ht="15.75" x14ac:dyDescent="0.2">
      <c r="A521" s="430" t="s">
        <v>173</v>
      </c>
      <c r="B521" s="95" t="s">
        <v>484</v>
      </c>
      <c r="C521" s="94" t="s">
        <v>76</v>
      </c>
      <c r="D521" s="92" t="s">
        <v>78</v>
      </c>
      <c r="E521" s="280">
        <f>ГРБС!G690</f>
        <v>181.5</v>
      </c>
      <c r="F521" s="280">
        <f>ГРБС!H690</f>
        <v>181.5</v>
      </c>
      <c r="G521" s="300">
        <f>ГРБС!I690</f>
        <v>180.9</v>
      </c>
      <c r="H521" s="431">
        <f t="shared" si="247"/>
        <v>99.669421487603302</v>
      </c>
    </row>
    <row r="522" spans="1:8" ht="110.25" x14ac:dyDescent="0.2">
      <c r="A522" s="430" t="s">
        <v>173</v>
      </c>
      <c r="B522" s="95" t="s">
        <v>446</v>
      </c>
      <c r="C522" s="94"/>
      <c r="D522" s="101" t="s">
        <v>447</v>
      </c>
      <c r="E522" s="280">
        <f>E523</f>
        <v>4000</v>
      </c>
      <c r="F522" s="280">
        <f t="shared" ref="F522:G522" si="257">F523</f>
        <v>4000</v>
      </c>
      <c r="G522" s="300">
        <f t="shared" si="257"/>
        <v>4000</v>
      </c>
      <c r="H522" s="431">
        <f t="shared" si="247"/>
        <v>100</v>
      </c>
    </row>
    <row r="523" spans="1:8" ht="16.5" thickBot="1" x14ac:dyDescent="0.25">
      <c r="A523" s="434" t="s">
        <v>173</v>
      </c>
      <c r="B523" s="99" t="s">
        <v>446</v>
      </c>
      <c r="C523" s="98" t="s">
        <v>75</v>
      </c>
      <c r="D523" s="96" t="s">
        <v>74</v>
      </c>
      <c r="E523" s="281">
        <f>ГРБС!G692</f>
        <v>4000</v>
      </c>
      <c r="F523" s="281">
        <f>ГРБС!H692</f>
        <v>4000</v>
      </c>
      <c r="G523" s="301">
        <f>ГРБС!I692</f>
        <v>4000</v>
      </c>
      <c r="H523" s="433">
        <f t="shared" si="247"/>
        <v>100</v>
      </c>
    </row>
    <row r="524" spans="1:8" ht="19.149999999999999" customHeight="1" thickBot="1" x14ac:dyDescent="0.25">
      <c r="A524" s="243" t="s">
        <v>61</v>
      </c>
      <c r="B524" s="217"/>
      <c r="C524" s="142"/>
      <c r="D524" s="231" t="s">
        <v>60</v>
      </c>
      <c r="E524" s="296">
        <f>E525+E544+E564</f>
        <v>80057.5</v>
      </c>
      <c r="F524" s="296">
        <f t="shared" ref="F524:G524" si="258">F525+F544+F564</f>
        <v>80466.100000000006</v>
      </c>
      <c r="G524" s="296">
        <f t="shared" si="258"/>
        <v>80092.100000000006</v>
      </c>
      <c r="H524" s="374">
        <f t="shared" si="247"/>
        <v>99.535207994422493</v>
      </c>
    </row>
    <row r="525" spans="1:8" ht="47.25" x14ac:dyDescent="0.2">
      <c r="A525" s="428" t="s">
        <v>61</v>
      </c>
      <c r="B525" s="218" t="s">
        <v>229</v>
      </c>
      <c r="C525" s="143"/>
      <c r="D525" s="123" t="s">
        <v>354</v>
      </c>
      <c r="E525" s="307">
        <f>E526+E541</f>
        <v>37384.800000000003</v>
      </c>
      <c r="F525" s="307">
        <f>F526+F541</f>
        <v>37628.400000000001</v>
      </c>
      <c r="G525" s="307">
        <f>G526+G541</f>
        <v>37423.5</v>
      </c>
      <c r="H525" s="429">
        <f t="shared" si="247"/>
        <v>99.455464489587655</v>
      </c>
    </row>
    <row r="526" spans="1:8" ht="63" x14ac:dyDescent="0.2">
      <c r="A526" s="428" t="s">
        <v>61</v>
      </c>
      <c r="B526" s="226" t="s">
        <v>257</v>
      </c>
      <c r="C526" s="98"/>
      <c r="D526" s="92" t="s">
        <v>37</v>
      </c>
      <c r="E526" s="301">
        <f>E527+E529+E534+E539</f>
        <v>36979.9</v>
      </c>
      <c r="F526" s="301">
        <f t="shared" ref="F526:G526" si="259">F527+F529+F534+F539</f>
        <v>37223.5</v>
      </c>
      <c r="G526" s="301">
        <f t="shared" si="259"/>
        <v>37018.6</v>
      </c>
      <c r="H526" s="431">
        <f t="shared" si="247"/>
        <v>99.449541284403665</v>
      </c>
    </row>
    <row r="527" spans="1:8" ht="63" x14ac:dyDescent="0.2">
      <c r="A527" s="430" t="s">
        <v>61</v>
      </c>
      <c r="B527" s="79" t="s">
        <v>409</v>
      </c>
      <c r="C527" s="94"/>
      <c r="D527" s="92" t="s">
        <v>38</v>
      </c>
      <c r="E527" s="300">
        <f>E528</f>
        <v>27236.2</v>
      </c>
      <c r="F527" s="300">
        <f t="shared" ref="F527:G527" si="260">F528</f>
        <v>27236.2</v>
      </c>
      <c r="G527" s="300">
        <f t="shared" si="260"/>
        <v>27138.799999999999</v>
      </c>
      <c r="H527" s="431">
        <f t="shared" si="247"/>
        <v>99.642387704599017</v>
      </c>
    </row>
    <row r="528" spans="1:8" ht="15.75" x14ac:dyDescent="0.2">
      <c r="A528" s="428" t="s">
        <v>61</v>
      </c>
      <c r="B528" s="226" t="s">
        <v>409</v>
      </c>
      <c r="C528" s="94" t="s">
        <v>76</v>
      </c>
      <c r="D528" s="92" t="s">
        <v>78</v>
      </c>
      <c r="E528" s="301">
        <f>ГРБС!G697</f>
        <v>27236.2</v>
      </c>
      <c r="F528" s="280">
        <f>ГРБС!H697</f>
        <v>27236.2</v>
      </c>
      <c r="G528" s="300">
        <f>ГРБС!I697</f>
        <v>27138.799999999999</v>
      </c>
      <c r="H528" s="431">
        <f t="shared" si="247"/>
        <v>99.642387704599017</v>
      </c>
    </row>
    <row r="529" spans="1:8" ht="78.75" x14ac:dyDescent="0.2">
      <c r="A529" s="435" t="s">
        <v>61</v>
      </c>
      <c r="B529" s="109" t="s">
        <v>632</v>
      </c>
      <c r="C529" s="108"/>
      <c r="D529" s="92" t="s">
        <v>631</v>
      </c>
      <c r="E529" s="301">
        <f>E530+E531+E532+E533</f>
        <v>8363.2999999999993</v>
      </c>
      <c r="F529" s="301">
        <f t="shared" ref="F529:G529" si="261">F530+F531+F532+F533</f>
        <v>8363.2999999999993</v>
      </c>
      <c r="G529" s="301">
        <f t="shared" si="261"/>
        <v>8255.7999999999993</v>
      </c>
      <c r="H529" s="431">
        <f t="shared" si="247"/>
        <v>98.714622218502271</v>
      </c>
    </row>
    <row r="530" spans="1:8" ht="15.75" x14ac:dyDescent="0.2">
      <c r="A530" s="435" t="s">
        <v>61</v>
      </c>
      <c r="B530" s="109" t="s">
        <v>632</v>
      </c>
      <c r="C530" s="94" t="s">
        <v>75</v>
      </c>
      <c r="D530" s="120" t="s">
        <v>79</v>
      </c>
      <c r="E530" s="301">
        <f>ГРБС!G699+ГРБС!G433</f>
        <v>4128.2</v>
      </c>
      <c r="F530" s="301">
        <f>ГРБС!H433+ГРБС!H699</f>
        <v>4061.4</v>
      </c>
      <c r="G530" s="301">
        <f>ГРБС!I699+ГРБС!I433</f>
        <v>4061.4</v>
      </c>
      <c r="H530" s="431">
        <f t="shared" si="247"/>
        <v>100</v>
      </c>
    </row>
    <row r="531" spans="1:8" ht="15.75" x14ac:dyDescent="0.2">
      <c r="A531" s="435" t="s">
        <v>61</v>
      </c>
      <c r="B531" s="109" t="s">
        <v>632</v>
      </c>
      <c r="C531" s="94" t="s">
        <v>76</v>
      </c>
      <c r="D531" s="117" t="s">
        <v>78</v>
      </c>
      <c r="E531" s="301">
        <f>ГРБС!G700</f>
        <v>4101.5</v>
      </c>
      <c r="F531" s="300">
        <f>ГРБС!H700</f>
        <v>3109.6</v>
      </c>
      <c r="G531" s="300">
        <f>ГРБС!I700</f>
        <v>3109.6</v>
      </c>
      <c r="H531" s="431">
        <f t="shared" si="247"/>
        <v>100</v>
      </c>
    </row>
    <row r="532" spans="1:8" ht="94.5" x14ac:dyDescent="0.2">
      <c r="A532" s="435" t="s">
        <v>61</v>
      </c>
      <c r="B532" s="95" t="s">
        <v>632</v>
      </c>
      <c r="C532" s="94" t="s">
        <v>304</v>
      </c>
      <c r="D532" s="92" t="s">
        <v>421</v>
      </c>
      <c r="E532" s="301">
        <f>ГРБС!G701</f>
        <v>66.8</v>
      </c>
      <c r="F532" s="300">
        <f>ГРБС!H701</f>
        <v>1192.3</v>
      </c>
      <c r="G532" s="300">
        <f>ГРБС!I701</f>
        <v>1084.8</v>
      </c>
      <c r="H532" s="431">
        <f t="shared" si="247"/>
        <v>90.983812798792258</v>
      </c>
    </row>
    <row r="533" spans="1:8" ht="77.45" customHeight="1" x14ac:dyDescent="0.2">
      <c r="A533" s="435" t="s">
        <v>61</v>
      </c>
      <c r="B533" s="95" t="s">
        <v>632</v>
      </c>
      <c r="C533" s="94" t="s">
        <v>255</v>
      </c>
      <c r="D533" s="92" t="s">
        <v>638</v>
      </c>
      <c r="E533" s="301">
        <f>ГРБС!G702</f>
        <v>66.8</v>
      </c>
      <c r="F533" s="301">
        <f>ГРБС!H702</f>
        <v>0</v>
      </c>
      <c r="G533" s="301">
        <f>ГРБС!I702</f>
        <v>0</v>
      </c>
      <c r="H533" s="431">
        <v>0</v>
      </c>
    </row>
    <row r="534" spans="1:8" ht="78.75" x14ac:dyDescent="0.2">
      <c r="A534" s="430" t="s">
        <v>61</v>
      </c>
      <c r="B534" s="128" t="s">
        <v>767</v>
      </c>
      <c r="C534" s="191"/>
      <c r="D534" s="126" t="s">
        <v>764</v>
      </c>
      <c r="E534" s="301">
        <f>E535+E537</f>
        <v>568.4</v>
      </c>
      <c r="F534" s="301">
        <f t="shared" ref="F534:G534" si="262">F535+F537</f>
        <v>812</v>
      </c>
      <c r="G534" s="301">
        <f t="shared" si="262"/>
        <v>812</v>
      </c>
      <c r="H534" s="431">
        <f t="shared" si="247"/>
        <v>100</v>
      </c>
    </row>
    <row r="535" spans="1:8" ht="94.5" x14ac:dyDescent="0.2">
      <c r="A535" s="430" t="s">
        <v>61</v>
      </c>
      <c r="B535" s="128" t="s">
        <v>771</v>
      </c>
      <c r="C535" s="191"/>
      <c r="D535" s="126" t="s">
        <v>770</v>
      </c>
      <c r="E535" s="301">
        <f>E536</f>
        <v>0</v>
      </c>
      <c r="F535" s="301">
        <f t="shared" ref="F535:G535" si="263">F536</f>
        <v>243.6</v>
      </c>
      <c r="G535" s="301">
        <f t="shared" si="263"/>
        <v>243.6</v>
      </c>
      <c r="H535" s="431">
        <f t="shared" si="247"/>
        <v>100</v>
      </c>
    </row>
    <row r="536" spans="1:8" ht="15.75" x14ac:dyDescent="0.2">
      <c r="A536" s="430" t="s">
        <v>61</v>
      </c>
      <c r="B536" s="128" t="s">
        <v>771</v>
      </c>
      <c r="C536" s="191" t="s">
        <v>76</v>
      </c>
      <c r="D536" s="92" t="s">
        <v>78</v>
      </c>
      <c r="E536" s="301">
        <f>ГРБС!G705</f>
        <v>0</v>
      </c>
      <c r="F536" s="301">
        <f>ГРБС!H705</f>
        <v>243.6</v>
      </c>
      <c r="G536" s="301">
        <f>ГРБС!I705</f>
        <v>243.6</v>
      </c>
      <c r="H536" s="431">
        <f t="shared" si="247"/>
        <v>100</v>
      </c>
    </row>
    <row r="537" spans="1:8" ht="94.5" x14ac:dyDescent="0.2">
      <c r="A537" s="430" t="s">
        <v>61</v>
      </c>
      <c r="B537" s="93" t="s">
        <v>768</v>
      </c>
      <c r="C537" s="191"/>
      <c r="D537" s="126" t="s">
        <v>765</v>
      </c>
      <c r="E537" s="301">
        <f>E538</f>
        <v>568.4</v>
      </c>
      <c r="F537" s="301">
        <f t="shared" ref="F537:G537" si="264">F538</f>
        <v>568.4</v>
      </c>
      <c r="G537" s="301">
        <f t="shared" si="264"/>
        <v>568.4</v>
      </c>
      <c r="H537" s="431">
        <f t="shared" si="247"/>
        <v>100</v>
      </c>
    </row>
    <row r="538" spans="1:8" ht="15.75" x14ac:dyDescent="0.2">
      <c r="A538" s="430" t="s">
        <v>61</v>
      </c>
      <c r="B538" s="93" t="s">
        <v>768</v>
      </c>
      <c r="C538" s="191" t="s">
        <v>76</v>
      </c>
      <c r="D538" s="92" t="s">
        <v>78</v>
      </c>
      <c r="E538" s="301">
        <f>ГРБС!G707</f>
        <v>568.4</v>
      </c>
      <c r="F538" s="301">
        <f>ГРБС!H707</f>
        <v>568.4</v>
      </c>
      <c r="G538" s="301">
        <f>ГРБС!I707</f>
        <v>568.4</v>
      </c>
      <c r="H538" s="431">
        <f t="shared" si="247"/>
        <v>100</v>
      </c>
    </row>
    <row r="539" spans="1:8" ht="94.5" x14ac:dyDescent="0.2">
      <c r="A539" s="430" t="s">
        <v>61</v>
      </c>
      <c r="B539" s="93" t="s">
        <v>769</v>
      </c>
      <c r="C539" s="191"/>
      <c r="D539" s="126" t="s">
        <v>766</v>
      </c>
      <c r="E539" s="301">
        <f>E540</f>
        <v>812</v>
      </c>
      <c r="F539" s="301">
        <f t="shared" ref="F539:G539" si="265">F540</f>
        <v>812</v>
      </c>
      <c r="G539" s="301">
        <f t="shared" si="265"/>
        <v>812</v>
      </c>
      <c r="H539" s="431">
        <f t="shared" si="247"/>
        <v>100</v>
      </c>
    </row>
    <row r="540" spans="1:8" ht="15.75" x14ac:dyDescent="0.2">
      <c r="A540" s="430" t="s">
        <v>61</v>
      </c>
      <c r="B540" s="93" t="s">
        <v>769</v>
      </c>
      <c r="C540" s="191" t="s">
        <v>76</v>
      </c>
      <c r="D540" s="92" t="s">
        <v>78</v>
      </c>
      <c r="E540" s="301">
        <f>ГРБС!G709</f>
        <v>812</v>
      </c>
      <c r="F540" s="301">
        <f>ГРБС!H709</f>
        <v>812</v>
      </c>
      <c r="G540" s="301">
        <f>ГРБС!I709</f>
        <v>812</v>
      </c>
      <c r="H540" s="431">
        <f t="shared" si="247"/>
        <v>100</v>
      </c>
    </row>
    <row r="541" spans="1:8" ht="65.45" customHeight="1" x14ac:dyDescent="0.2">
      <c r="A541" s="428" t="s">
        <v>61</v>
      </c>
      <c r="B541" s="95" t="s">
        <v>48</v>
      </c>
      <c r="C541" s="94"/>
      <c r="D541" s="92" t="s">
        <v>351</v>
      </c>
      <c r="E541" s="300">
        <f>E542</f>
        <v>404.9</v>
      </c>
      <c r="F541" s="300">
        <f t="shared" ref="F541:G542" si="266">F542</f>
        <v>404.9</v>
      </c>
      <c r="G541" s="300">
        <f t="shared" si="266"/>
        <v>404.9</v>
      </c>
      <c r="H541" s="431">
        <f t="shared" si="247"/>
        <v>100</v>
      </c>
    </row>
    <row r="542" spans="1:8" ht="47.25" x14ac:dyDescent="0.2">
      <c r="A542" s="441" t="s">
        <v>61</v>
      </c>
      <c r="B542" s="226" t="s">
        <v>64</v>
      </c>
      <c r="C542" s="242"/>
      <c r="D542" s="92" t="s">
        <v>343</v>
      </c>
      <c r="E542" s="300">
        <f>E543</f>
        <v>404.9</v>
      </c>
      <c r="F542" s="300">
        <f t="shared" si="266"/>
        <v>404.9</v>
      </c>
      <c r="G542" s="300">
        <f t="shared" si="266"/>
        <v>404.9</v>
      </c>
      <c r="H542" s="431">
        <f t="shared" si="247"/>
        <v>100</v>
      </c>
    </row>
    <row r="543" spans="1:8" ht="15.75" x14ac:dyDescent="0.2">
      <c r="A543" s="428" t="s">
        <v>61</v>
      </c>
      <c r="B543" s="226" t="s">
        <v>64</v>
      </c>
      <c r="C543" s="91" t="s">
        <v>76</v>
      </c>
      <c r="D543" s="123" t="s">
        <v>78</v>
      </c>
      <c r="E543" s="300">
        <f>ГРБС!G712</f>
        <v>404.9</v>
      </c>
      <c r="F543" s="280">
        <f>ГРБС!H712</f>
        <v>404.9</v>
      </c>
      <c r="G543" s="300">
        <f>ГРБС!I712</f>
        <v>404.9</v>
      </c>
      <c r="H543" s="431">
        <f t="shared" si="247"/>
        <v>100</v>
      </c>
    </row>
    <row r="544" spans="1:8" ht="47.25" x14ac:dyDescent="0.2">
      <c r="A544" s="428" t="s">
        <v>61</v>
      </c>
      <c r="B544" s="219" t="s">
        <v>41</v>
      </c>
      <c r="C544" s="197"/>
      <c r="D544" s="123" t="s">
        <v>355</v>
      </c>
      <c r="E544" s="307">
        <f>E545</f>
        <v>42098.700000000004</v>
      </c>
      <c r="F544" s="307">
        <f t="shared" ref="F544:G544" si="267">F545</f>
        <v>42263.700000000004</v>
      </c>
      <c r="G544" s="307">
        <f t="shared" si="267"/>
        <v>42094.600000000006</v>
      </c>
      <c r="H544" s="431">
        <f t="shared" si="247"/>
        <v>99.599893052430346</v>
      </c>
    </row>
    <row r="545" spans="1:8" ht="31.5" x14ac:dyDescent="0.2">
      <c r="A545" s="430" t="s">
        <v>61</v>
      </c>
      <c r="B545" s="226" t="s">
        <v>42</v>
      </c>
      <c r="C545" s="94"/>
      <c r="D545" s="92" t="s">
        <v>316</v>
      </c>
      <c r="E545" s="300">
        <f>E546+E551+E549+E554+E559</f>
        <v>42098.700000000004</v>
      </c>
      <c r="F545" s="300">
        <f>F546+F551+F549+F554+F559</f>
        <v>42263.700000000004</v>
      </c>
      <c r="G545" s="300">
        <f t="shared" ref="G545" si="268">G546+G551+G549+G554+G559</f>
        <v>42094.600000000006</v>
      </c>
      <c r="H545" s="431">
        <f t="shared" si="247"/>
        <v>99.599893052430346</v>
      </c>
    </row>
    <row r="546" spans="1:8" ht="63" x14ac:dyDescent="0.2">
      <c r="A546" s="430" t="s">
        <v>61</v>
      </c>
      <c r="B546" s="226" t="s">
        <v>375</v>
      </c>
      <c r="C546" s="94"/>
      <c r="D546" s="92" t="s">
        <v>50</v>
      </c>
      <c r="E546" s="301">
        <f>E547+E548</f>
        <v>38094.300000000003</v>
      </c>
      <c r="F546" s="301">
        <f t="shared" ref="F546:G546" si="269">F547+F548</f>
        <v>38094.300000000003</v>
      </c>
      <c r="G546" s="301">
        <f t="shared" si="269"/>
        <v>38094.300000000003</v>
      </c>
      <c r="H546" s="431">
        <f t="shared" si="247"/>
        <v>100</v>
      </c>
    </row>
    <row r="547" spans="1:8" ht="15.75" x14ac:dyDescent="0.2">
      <c r="A547" s="430" t="s">
        <v>61</v>
      </c>
      <c r="B547" s="226" t="s">
        <v>375</v>
      </c>
      <c r="C547" s="94" t="s">
        <v>75</v>
      </c>
      <c r="D547" s="92" t="s">
        <v>74</v>
      </c>
      <c r="E547" s="301">
        <f>ГРБС!G413</f>
        <v>27726.2</v>
      </c>
      <c r="F547" s="280">
        <f>ГРБС!H413</f>
        <v>27726.2</v>
      </c>
      <c r="G547" s="300">
        <f>ГРБС!I413</f>
        <v>27726.2</v>
      </c>
      <c r="H547" s="431">
        <f t="shared" si="247"/>
        <v>100</v>
      </c>
    </row>
    <row r="548" spans="1:8" ht="15.75" x14ac:dyDescent="0.2">
      <c r="A548" s="430" t="s">
        <v>61</v>
      </c>
      <c r="B548" s="226" t="s">
        <v>375</v>
      </c>
      <c r="C548" s="94" t="s">
        <v>76</v>
      </c>
      <c r="D548" s="92" t="s">
        <v>77</v>
      </c>
      <c r="E548" s="301">
        <f>ГРБС!G414</f>
        <v>10368.1</v>
      </c>
      <c r="F548" s="281">
        <f>ГРБС!H414</f>
        <v>10368.1</v>
      </c>
      <c r="G548" s="300">
        <f>ГРБС!I414</f>
        <v>10368.1</v>
      </c>
      <c r="H548" s="431">
        <f t="shared" si="247"/>
        <v>100</v>
      </c>
    </row>
    <row r="549" spans="1:8" ht="126" x14ac:dyDescent="0.2">
      <c r="A549" s="435" t="s">
        <v>61</v>
      </c>
      <c r="B549" s="95" t="s">
        <v>559</v>
      </c>
      <c r="C549" s="94"/>
      <c r="D549" s="92" t="s">
        <v>558</v>
      </c>
      <c r="E549" s="301">
        <f>E550</f>
        <v>736.5</v>
      </c>
      <c r="F549" s="301">
        <f t="shared" ref="F549:G549" si="270">F550</f>
        <v>736.5</v>
      </c>
      <c r="G549" s="301">
        <f t="shared" si="270"/>
        <v>736.5</v>
      </c>
      <c r="H549" s="431">
        <f t="shared" si="247"/>
        <v>100</v>
      </c>
    </row>
    <row r="550" spans="1:8" ht="15.75" x14ac:dyDescent="0.2">
      <c r="A550" s="435" t="s">
        <v>61</v>
      </c>
      <c r="B550" s="95" t="s">
        <v>559</v>
      </c>
      <c r="C550" s="94" t="s">
        <v>75</v>
      </c>
      <c r="D550" s="92" t="s">
        <v>74</v>
      </c>
      <c r="E550" s="301">
        <f>ГРБС!G416</f>
        <v>736.5</v>
      </c>
      <c r="F550" s="301">
        <f>ГРБС!H416</f>
        <v>736.5</v>
      </c>
      <c r="G550" s="300">
        <f>ГРБС!I416</f>
        <v>736.5</v>
      </c>
      <c r="H550" s="431">
        <f t="shared" si="247"/>
        <v>100</v>
      </c>
    </row>
    <row r="551" spans="1:8" ht="63" x14ac:dyDescent="0.2">
      <c r="A551" s="435" t="s">
        <v>61</v>
      </c>
      <c r="B551" s="95" t="s">
        <v>451</v>
      </c>
      <c r="C551" s="94"/>
      <c r="D551" s="92" t="s">
        <v>494</v>
      </c>
      <c r="E551" s="300">
        <f>E552+E553</f>
        <v>2332.9</v>
      </c>
      <c r="F551" s="300">
        <f t="shared" ref="F551:G551" si="271">F552+F553</f>
        <v>2332.9</v>
      </c>
      <c r="G551" s="300">
        <f t="shared" si="271"/>
        <v>2163.8000000000002</v>
      </c>
      <c r="H551" s="431">
        <f t="shared" si="247"/>
        <v>92.75151099489905</v>
      </c>
    </row>
    <row r="552" spans="1:8" ht="15.75" x14ac:dyDescent="0.2">
      <c r="A552" s="435" t="s">
        <v>61</v>
      </c>
      <c r="B552" s="109" t="s">
        <v>451</v>
      </c>
      <c r="C552" s="98" t="s">
        <v>75</v>
      </c>
      <c r="D552" s="92" t="s">
        <v>74</v>
      </c>
      <c r="E552" s="300">
        <f>ГРБС!G418</f>
        <v>1860.8</v>
      </c>
      <c r="F552" s="300">
        <f>ГРБС!H418</f>
        <v>1860.8</v>
      </c>
      <c r="G552" s="300">
        <f>ГРБС!I418</f>
        <v>1691.7</v>
      </c>
      <c r="H552" s="431">
        <f t="shared" si="247"/>
        <v>90.912510748065358</v>
      </c>
    </row>
    <row r="553" spans="1:8" ht="15.75" x14ac:dyDescent="0.2">
      <c r="A553" s="434" t="s">
        <v>61</v>
      </c>
      <c r="B553" s="99" t="s">
        <v>451</v>
      </c>
      <c r="C553" s="98" t="s">
        <v>76</v>
      </c>
      <c r="D553" s="92" t="s">
        <v>77</v>
      </c>
      <c r="E553" s="280">
        <f>ГРБС!G419</f>
        <v>472.1</v>
      </c>
      <c r="F553" s="280">
        <f>ГРБС!H419</f>
        <v>472.1</v>
      </c>
      <c r="G553" s="280">
        <f>ГРБС!I419</f>
        <v>472.1</v>
      </c>
      <c r="H553" s="433">
        <f t="shared" si="247"/>
        <v>100</v>
      </c>
    </row>
    <row r="554" spans="1:8" ht="78.75" x14ac:dyDescent="0.2">
      <c r="A554" s="430" t="s">
        <v>61</v>
      </c>
      <c r="B554" s="128" t="s">
        <v>803</v>
      </c>
      <c r="C554" s="94"/>
      <c r="D554" s="92" t="s">
        <v>802</v>
      </c>
      <c r="E554" s="280">
        <f>E555+E557</f>
        <v>425</v>
      </c>
      <c r="F554" s="280">
        <f t="shared" ref="F554:G554" si="272">F555+F557</f>
        <v>500</v>
      </c>
      <c r="G554" s="280">
        <f t="shared" si="272"/>
        <v>500</v>
      </c>
      <c r="H554" s="433">
        <f t="shared" si="247"/>
        <v>100</v>
      </c>
    </row>
    <row r="555" spans="1:8" ht="94.5" x14ac:dyDescent="0.2">
      <c r="A555" s="430" t="s">
        <v>61</v>
      </c>
      <c r="B555" s="128" t="s">
        <v>810</v>
      </c>
      <c r="C555" s="94"/>
      <c r="D555" s="92" t="s">
        <v>811</v>
      </c>
      <c r="E555" s="280">
        <f>E556</f>
        <v>0</v>
      </c>
      <c r="F555" s="280">
        <f t="shared" ref="F555:G555" si="273">F556</f>
        <v>75</v>
      </c>
      <c r="G555" s="280">
        <f t="shared" si="273"/>
        <v>75</v>
      </c>
      <c r="H555" s="433">
        <f t="shared" si="247"/>
        <v>100</v>
      </c>
    </row>
    <row r="556" spans="1:8" ht="15.75" x14ac:dyDescent="0.2">
      <c r="A556" s="430" t="s">
        <v>61</v>
      </c>
      <c r="B556" s="128" t="s">
        <v>810</v>
      </c>
      <c r="C556" s="94" t="s">
        <v>76</v>
      </c>
      <c r="D556" s="92" t="s">
        <v>77</v>
      </c>
      <c r="E556" s="280">
        <f>ГРБС!G422</f>
        <v>0</v>
      </c>
      <c r="F556" s="280">
        <f>ГРБС!H422</f>
        <v>75</v>
      </c>
      <c r="G556" s="280">
        <f>ГРБС!I422</f>
        <v>75</v>
      </c>
      <c r="H556" s="433">
        <f t="shared" si="247"/>
        <v>100</v>
      </c>
    </row>
    <row r="557" spans="1:8" ht="94.5" x14ac:dyDescent="0.2">
      <c r="A557" s="430" t="s">
        <v>61</v>
      </c>
      <c r="B557" s="128" t="s">
        <v>805</v>
      </c>
      <c r="C557" s="94"/>
      <c r="D557" s="92" t="s">
        <v>804</v>
      </c>
      <c r="E557" s="280">
        <f>E558</f>
        <v>425</v>
      </c>
      <c r="F557" s="280">
        <f t="shared" ref="F557:G557" si="274">F558</f>
        <v>425</v>
      </c>
      <c r="G557" s="280">
        <f t="shared" si="274"/>
        <v>425</v>
      </c>
      <c r="H557" s="433">
        <f t="shared" si="247"/>
        <v>100</v>
      </c>
    </row>
    <row r="558" spans="1:8" ht="15.75" x14ac:dyDescent="0.2">
      <c r="A558" s="430" t="s">
        <v>61</v>
      </c>
      <c r="B558" s="128" t="s">
        <v>805</v>
      </c>
      <c r="C558" s="94" t="s">
        <v>76</v>
      </c>
      <c r="D558" s="92" t="s">
        <v>77</v>
      </c>
      <c r="E558" s="280">
        <f>ГРБС!G424</f>
        <v>425</v>
      </c>
      <c r="F558" s="280">
        <f>ГРБС!H424</f>
        <v>425</v>
      </c>
      <c r="G558" s="280">
        <f>ГРБС!I424</f>
        <v>425</v>
      </c>
      <c r="H558" s="433">
        <f t="shared" si="247"/>
        <v>100</v>
      </c>
    </row>
    <row r="559" spans="1:8" ht="78.75" x14ac:dyDescent="0.2">
      <c r="A559" s="430" t="s">
        <v>61</v>
      </c>
      <c r="B559" s="95" t="s">
        <v>807</v>
      </c>
      <c r="C559" s="94"/>
      <c r="D559" s="92" t="s">
        <v>806</v>
      </c>
      <c r="E559" s="280">
        <f>E560+E562</f>
        <v>510</v>
      </c>
      <c r="F559" s="280">
        <f t="shared" ref="F559:G559" si="275">F560+F562</f>
        <v>600</v>
      </c>
      <c r="G559" s="280">
        <f t="shared" si="275"/>
        <v>600</v>
      </c>
      <c r="H559" s="433">
        <f t="shared" si="247"/>
        <v>100</v>
      </c>
    </row>
    <row r="560" spans="1:8" ht="94.5" x14ac:dyDescent="0.2">
      <c r="A560" s="430" t="s">
        <v>61</v>
      </c>
      <c r="B560" s="95" t="s">
        <v>812</v>
      </c>
      <c r="C560" s="94"/>
      <c r="D560" s="92" t="s">
        <v>813</v>
      </c>
      <c r="E560" s="280">
        <f>E561</f>
        <v>0</v>
      </c>
      <c r="F560" s="280">
        <f t="shared" ref="F560:G560" si="276">F561</f>
        <v>90</v>
      </c>
      <c r="G560" s="280">
        <f t="shared" si="276"/>
        <v>90</v>
      </c>
      <c r="H560" s="433">
        <f t="shared" si="247"/>
        <v>100</v>
      </c>
    </row>
    <row r="561" spans="1:8" ht="15.75" x14ac:dyDescent="0.2">
      <c r="A561" s="430" t="s">
        <v>61</v>
      </c>
      <c r="B561" s="95" t="s">
        <v>812</v>
      </c>
      <c r="C561" s="94" t="s">
        <v>75</v>
      </c>
      <c r="D561" s="92" t="s">
        <v>74</v>
      </c>
      <c r="E561" s="280">
        <f>ГРБС!G427</f>
        <v>0</v>
      </c>
      <c r="F561" s="280">
        <f>ГРБС!H427</f>
        <v>90</v>
      </c>
      <c r="G561" s="280">
        <f>ГРБС!I427</f>
        <v>90</v>
      </c>
      <c r="H561" s="433">
        <f t="shared" si="247"/>
        <v>100</v>
      </c>
    </row>
    <row r="562" spans="1:8" ht="94.5" x14ac:dyDescent="0.2">
      <c r="A562" s="430" t="s">
        <v>61</v>
      </c>
      <c r="B562" s="128" t="s">
        <v>809</v>
      </c>
      <c r="C562" s="94"/>
      <c r="D562" s="126" t="s">
        <v>808</v>
      </c>
      <c r="E562" s="280">
        <f>E563</f>
        <v>510</v>
      </c>
      <c r="F562" s="280">
        <f t="shared" ref="F562:G562" si="277">F563</f>
        <v>510</v>
      </c>
      <c r="G562" s="280">
        <f t="shared" si="277"/>
        <v>510</v>
      </c>
      <c r="H562" s="433">
        <f t="shared" si="247"/>
        <v>100</v>
      </c>
    </row>
    <row r="563" spans="1:8" ht="15.75" x14ac:dyDescent="0.2">
      <c r="A563" s="430" t="s">
        <v>61</v>
      </c>
      <c r="B563" s="128" t="s">
        <v>809</v>
      </c>
      <c r="C563" s="94" t="s">
        <v>75</v>
      </c>
      <c r="D563" s="123" t="s">
        <v>74</v>
      </c>
      <c r="E563" s="307">
        <f>ГРБС!G429</f>
        <v>510</v>
      </c>
      <c r="F563" s="307">
        <f>ГРБС!H429</f>
        <v>510</v>
      </c>
      <c r="G563" s="307">
        <f>ГРБС!I429</f>
        <v>510</v>
      </c>
      <c r="H563" s="433">
        <f t="shared" si="247"/>
        <v>100</v>
      </c>
    </row>
    <row r="564" spans="1:8" ht="31.5" x14ac:dyDescent="0.2">
      <c r="A564" s="434" t="s">
        <v>61</v>
      </c>
      <c r="B564" s="95" t="s">
        <v>40</v>
      </c>
      <c r="C564" s="94"/>
      <c r="D564" s="96" t="s">
        <v>417</v>
      </c>
      <c r="E564" s="280">
        <f>E565</f>
        <v>574</v>
      </c>
      <c r="F564" s="280">
        <f t="shared" ref="F564:G565" si="278">F565</f>
        <v>574</v>
      </c>
      <c r="G564" s="280">
        <f t="shared" si="278"/>
        <v>574</v>
      </c>
      <c r="H564" s="433">
        <f t="shared" si="247"/>
        <v>100</v>
      </c>
    </row>
    <row r="565" spans="1:8" ht="141.75" x14ac:dyDescent="0.2">
      <c r="A565" s="434" t="s">
        <v>61</v>
      </c>
      <c r="B565" s="99" t="s">
        <v>823</v>
      </c>
      <c r="C565" s="94"/>
      <c r="D565" s="126" t="s">
        <v>822</v>
      </c>
      <c r="E565" s="280">
        <f>E566</f>
        <v>574</v>
      </c>
      <c r="F565" s="280">
        <f t="shared" si="278"/>
        <v>574</v>
      </c>
      <c r="G565" s="280">
        <f t="shared" si="278"/>
        <v>574</v>
      </c>
      <c r="H565" s="433">
        <f t="shared" si="247"/>
        <v>100</v>
      </c>
    </row>
    <row r="566" spans="1:8" ht="16.5" thickBot="1" x14ac:dyDescent="0.25">
      <c r="A566" s="434" t="s">
        <v>61</v>
      </c>
      <c r="B566" s="99" t="s">
        <v>823</v>
      </c>
      <c r="C566" s="98" t="s">
        <v>76</v>
      </c>
      <c r="D566" s="127" t="s">
        <v>78</v>
      </c>
      <c r="E566" s="307">
        <f>ГРБС!G715</f>
        <v>574</v>
      </c>
      <c r="F566" s="307">
        <f>ГРБС!H715</f>
        <v>574</v>
      </c>
      <c r="G566" s="307">
        <f>ГРБС!I715</f>
        <v>574</v>
      </c>
      <c r="H566" s="433">
        <f t="shared" si="247"/>
        <v>100</v>
      </c>
    </row>
    <row r="567" spans="1:8" ht="16.5" thickBot="1" x14ac:dyDescent="0.25">
      <c r="A567" s="243" t="s">
        <v>168</v>
      </c>
      <c r="B567" s="217"/>
      <c r="C567" s="142"/>
      <c r="D567" s="140" t="s">
        <v>335</v>
      </c>
      <c r="E567" s="454">
        <f>E568+E592</f>
        <v>4759.5000000000009</v>
      </c>
      <c r="F567" s="454">
        <f t="shared" ref="F567:G567" si="279">F568+F592</f>
        <v>4759.5000000000009</v>
      </c>
      <c r="G567" s="296">
        <f t="shared" si="279"/>
        <v>4520.3999999999996</v>
      </c>
      <c r="H567" s="374">
        <f t="shared" si="247"/>
        <v>94.976363063346966</v>
      </c>
    </row>
    <row r="568" spans="1:8" ht="63" x14ac:dyDescent="0.2">
      <c r="A568" s="432" t="s">
        <v>168</v>
      </c>
      <c r="B568" s="218" t="s">
        <v>231</v>
      </c>
      <c r="C568" s="197"/>
      <c r="D568" s="129" t="s">
        <v>626</v>
      </c>
      <c r="E568" s="299">
        <f>E569+E583</f>
        <v>4647.4000000000005</v>
      </c>
      <c r="F568" s="299">
        <f>F569+F583</f>
        <v>4647.4000000000005</v>
      </c>
      <c r="G568" s="299">
        <f>G569+G583</f>
        <v>4408.2999999999993</v>
      </c>
      <c r="H568" s="429">
        <f t="shared" si="247"/>
        <v>94.855187846968164</v>
      </c>
    </row>
    <row r="569" spans="1:8" ht="47.25" x14ac:dyDescent="0.2">
      <c r="A569" s="430" t="s">
        <v>168</v>
      </c>
      <c r="B569" s="218" t="s">
        <v>126</v>
      </c>
      <c r="C569" s="135"/>
      <c r="D569" s="125" t="s">
        <v>688</v>
      </c>
      <c r="E569" s="300">
        <f>E570+E572+E575+E577+E579+E581</f>
        <v>4335.6000000000004</v>
      </c>
      <c r="F569" s="300">
        <f>F570+F572+F575+F577+F579+F581</f>
        <v>4335.6000000000004</v>
      </c>
      <c r="G569" s="300">
        <f>G570+G572+G575+G577+G579+G581</f>
        <v>4131.2999999999993</v>
      </c>
      <c r="H569" s="431">
        <f t="shared" si="247"/>
        <v>95.28784943260446</v>
      </c>
    </row>
    <row r="570" spans="1:8" ht="78.75" x14ac:dyDescent="0.2">
      <c r="A570" s="446" t="s">
        <v>168</v>
      </c>
      <c r="B570" s="455" t="s">
        <v>659</v>
      </c>
      <c r="C570" s="456"/>
      <c r="D570" s="457" t="s">
        <v>66</v>
      </c>
      <c r="E570" s="452">
        <f>E571</f>
        <v>121</v>
      </c>
      <c r="F570" s="452">
        <f t="shared" ref="F570:G570" si="280">F571</f>
        <v>121</v>
      </c>
      <c r="G570" s="452">
        <f t="shared" si="280"/>
        <v>67</v>
      </c>
      <c r="H570" s="451">
        <f t="shared" si="247"/>
        <v>55.371900826446286</v>
      </c>
    </row>
    <row r="571" spans="1:8" ht="47.25" x14ac:dyDescent="0.2">
      <c r="A571" s="446" t="s">
        <v>168</v>
      </c>
      <c r="B571" s="455" t="s">
        <v>659</v>
      </c>
      <c r="C571" s="448" t="s">
        <v>118</v>
      </c>
      <c r="D571" s="457" t="s">
        <v>119</v>
      </c>
      <c r="E571" s="452">
        <f>ГРБС!G438</f>
        <v>121</v>
      </c>
      <c r="F571" s="450">
        <f>ГРБС!H438</f>
        <v>121</v>
      </c>
      <c r="G571" s="452">
        <f>ГРБС!I438</f>
        <v>67</v>
      </c>
      <c r="H571" s="451">
        <f t="shared" si="247"/>
        <v>55.371900826446286</v>
      </c>
    </row>
    <row r="572" spans="1:8" ht="63" x14ac:dyDescent="0.2">
      <c r="A572" s="430" t="s">
        <v>168</v>
      </c>
      <c r="B572" s="108" t="s">
        <v>660</v>
      </c>
      <c r="C572" s="94"/>
      <c r="D572" s="101" t="s">
        <v>393</v>
      </c>
      <c r="E572" s="299">
        <f>E573+E574</f>
        <v>3977.2000000000003</v>
      </c>
      <c r="F572" s="299">
        <f t="shared" ref="F572:G572" si="281">F573+F574</f>
        <v>3977.2000000000003</v>
      </c>
      <c r="G572" s="299">
        <f t="shared" si="281"/>
        <v>3826.9</v>
      </c>
      <c r="H572" s="431">
        <f t="shared" si="247"/>
        <v>96.220959468973149</v>
      </c>
    </row>
    <row r="573" spans="1:8" ht="31.5" x14ac:dyDescent="0.2">
      <c r="A573" s="430" t="s">
        <v>168</v>
      </c>
      <c r="B573" s="108" t="s">
        <v>660</v>
      </c>
      <c r="C573" s="98" t="s">
        <v>137</v>
      </c>
      <c r="D573" s="92" t="s">
        <v>144</v>
      </c>
      <c r="E573" s="299">
        <f>ГРБС!G440</f>
        <v>3487.8</v>
      </c>
      <c r="F573" s="300">
        <f>ГРБС!H440</f>
        <v>3487.8</v>
      </c>
      <c r="G573" s="300">
        <f>ГРБС!I440</f>
        <v>3477</v>
      </c>
      <c r="H573" s="431">
        <f t="shared" si="247"/>
        <v>99.690349217271617</v>
      </c>
    </row>
    <row r="574" spans="1:8" ht="47.25" x14ac:dyDescent="0.2">
      <c r="A574" s="430" t="s">
        <v>168</v>
      </c>
      <c r="B574" s="108" t="s">
        <v>660</v>
      </c>
      <c r="C574" s="98" t="s">
        <v>118</v>
      </c>
      <c r="D574" s="92" t="s">
        <v>119</v>
      </c>
      <c r="E574" s="299">
        <f>ГРБС!G441</f>
        <v>489.4</v>
      </c>
      <c r="F574" s="300">
        <f>ГРБС!H441</f>
        <v>489.4</v>
      </c>
      <c r="G574" s="300">
        <f>ГРБС!I441</f>
        <v>349.9</v>
      </c>
      <c r="H574" s="431">
        <f t="shared" si="247"/>
        <v>71.495709031467101</v>
      </c>
    </row>
    <row r="575" spans="1:8" ht="34.9" customHeight="1" x14ac:dyDescent="0.2">
      <c r="A575" s="436" t="s">
        <v>168</v>
      </c>
      <c r="B575" s="108" t="s">
        <v>661</v>
      </c>
      <c r="C575" s="94"/>
      <c r="D575" s="92" t="s">
        <v>695</v>
      </c>
      <c r="E575" s="280">
        <f>E576</f>
        <v>41.7</v>
      </c>
      <c r="F575" s="280">
        <f t="shared" ref="F575:G575" si="282">F576</f>
        <v>41.7</v>
      </c>
      <c r="G575" s="300">
        <f t="shared" si="282"/>
        <v>41.7</v>
      </c>
      <c r="H575" s="431">
        <f t="shared" ref="H575:H649" si="283">G575/F575*100</f>
        <v>100</v>
      </c>
    </row>
    <row r="576" spans="1:8" ht="47.25" x14ac:dyDescent="0.2">
      <c r="A576" s="436" t="s">
        <v>168</v>
      </c>
      <c r="B576" s="108" t="s">
        <v>661</v>
      </c>
      <c r="C576" s="94" t="s">
        <v>118</v>
      </c>
      <c r="D576" s="92" t="s">
        <v>119</v>
      </c>
      <c r="E576" s="280">
        <f>ГРБС!G443</f>
        <v>41.7</v>
      </c>
      <c r="F576" s="280">
        <f>ГРБС!H443</f>
        <v>41.7</v>
      </c>
      <c r="G576" s="300">
        <f>ГРБС!I443</f>
        <v>41.7</v>
      </c>
      <c r="H576" s="431">
        <f t="shared" si="283"/>
        <v>100</v>
      </c>
    </row>
    <row r="577" spans="1:8" ht="31.9" customHeight="1" x14ac:dyDescent="0.2">
      <c r="A577" s="436" t="s">
        <v>168</v>
      </c>
      <c r="B577" s="108" t="s">
        <v>662</v>
      </c>
      <c r="C577" s="94"/>
      <c r="D577" s="92" t="s">
        <v>695</v>
      </c>
      <c r="E577" s="280">
        <f>E578</f>
        <v>41.7</v>
      </c>
      <c r="F577" s="280">
        <f t="shared" ref="F577:G577" si="284">F578</f>
        <v>41.7</v>
      </c>
      <c r="G577" s="300">
        <f t="shared" si="284"/>
        <v>41.7</v>
      </c>
      <c r="H577" s="431">
        <f t="shared" si="283"/>
        <v>100</v>
      </c>
    </row>
    <row r="578" spans="1:8" ht="47.25" x14ac:dyDescent="0.2">
      <c r="A578" s="436" t="s">
        <v>168</v>
      </c>
      <c r="B578" s="108" t="s">
        <v>662</v>
      </c>
      <c r="C578" s="94" t="s">
        <v>118</v>
      </c>
      <c r="D578" s="92" t="s">
        <v>119</v>
      </c>
      <c r="E578" s="280">
        <f>ГРБС!G445</f>
        <v>41.7</v>
      </c>
      <c r="F578" s="280">
        <f>ГРБС!H445</f>
        <v>41.7</v>
      </c>
      <c r="G578" s="300">
        <f>ГРБС!I445</f>
        <v>41.7</v>
      </c>
      <c r="H578" s="431">
        <f t="shared" si="283"/>
        <v>100</v>
      </c>
    </row>
    <row r="579" spans="1:8" ht="31.5" x14ac:dyDescent="0.2">
      <c r="A579" s="430" t="s">
        <v>168</v>
      </c>
      <c r="B579" s="108" t="s">
        <v>663</v>
      </c>
      <c r="C579" s="94"/>
      <c r="D579" s="117" t="s">
        <v>545</v>
      </c>
      <c r="E579" s="280">
        <f>E580</f>
        <v>77</v>
      </c>
      <c r="F579" s="280">
        <f t="shared" ref="F579:G579" si="285">F580</f>
        <v>77</v>
      </c>
      <c r="G579" s="300">
        <f t="shared" si="285"/>
        <v>77</v>
      </c>
      <c r="H579" s="431">
        <f t="shared" si="283"/>
        <v>100</v>
      </c>
    </row>
    <row r="580" spans="1:8" ht="47.25" x14ac:dyDescent="0.2">
      <c r="A580" s="430" t="s">
        <v>168</v>
      </c>
      <c r="B580" s="108" t="s">
        <v>663</v>
      </c>
      <c r="C580" s="94" t="s">
        <v>118</v>
      </c>
      <c r="D580" s="117" t="s">
        <v>119</v>
      </c>
      <c r="E580" s="280">
        <f>ГРБС!G447</f>
        <v>77</v>
      </c>
      <c r="F580" s="280">
        <f>ГРБС!H447</f>
        <v>77</v>
      </c>
      <c r="G580" s="300">
        <f>ГРБС!I447</f>
        <v>77</v>
      </c>
      <c r="H580" s="431">
        <f t="shared" si="283"/>
        <v>100</v>
      </c>
    </row>
    <row r="581" spans="1:8" ht="31.5" x14ac:dyDescent="0.2">
      <c r="A581" s="430" t="s">
        <v>168</v>
      </c>
      <c r="B581" s="108" t="s">
        <v>664</v>
      </c>
      <c r="C581" s="94"/>
      <c r="D581" s="117" t="s">
        <v>545</v>
      </c>
      <c r="E581" s="280">
        <f>E582</f>
        <v>77</v>
      </c>
      <c r="F581" s="280">
        <f t="shared" ref="F581:G581" si="286">F582</f>
        <v>77</v>
      </c>
      <c r="G581" s="300">
        <f t="shared" si="286"/>
        <v>77</v>
      </c>
      <c r="H581" s="431">
        <f t="shared" si="283"/>
        <v>100</v>
      </c>
    </row>
    <row r="582" spans="1:8" ht="47.25" x14ac:dyDescent="0.2">
      <c r="A582" s="430" t="s">
        <v>168</v>
      </c>
      <c r="B582" s="108" t="s">
        <v>664</v>
      </c>
      <c r="C582" s="94" t="s">
        <v>118</v>
      </c>
      <c r="D582" s="117" t="s">
        <v>119</v>
      </c>
      <c r="E582" s="280">
        <f>ГРБС!G449</f>
        <v>77</v>
      </c>
      <c r="F582" s="280">
        <f>ГРБС!H449</f>
        <v>77</v>
      </c>
      <c r="G582" s="300">
        <f>ГРБС!I449</f>
        <v>77</v>
      </c>
      <c r="H582" s="431">
        <f t="shared" si="283"/>
        <v>100</v>
      </c>
    </row>
    <row r="583" spans="1:8" ht="47.25" x14ac:dyDescent="0.2">
      <c r="A583" s="430" t="s">
        <v>168</v>
      </c>
      <c r="B583" s="219" t="s">
        <v>127</v>
      </c>
      <c r="C583" s="135"/>
      <c r="D583" s="101" t="s">
        <v>689</v>
      </c>
      <c r="E583" s="300">
        <f>E584+E586+E590+E588</f>
        <v>311.80000000000007</v>
      </c>
      <c r="F583" s="300">
        <f t="shared" ref="F583:G583" si="287">F584+F586+F590+F588</f>
        <v>311.80000000000007</v>
      </c>
      <c r="G583" s="300">
        <f t="shared" si="287"/>
        <v>277.00000000000006</v>
      </c>
      <c r="H583" s="431">
        <f t="shared" si="283"/>
        <v>88.838999358563171</v>
      </c>
    </row>
    <row r="584" spans="1:8" ht="47.25" x14ac:dyDescent="0.2">
      <c r="A584" s="430" t="s">
        <v>168</v>
      </c>
      <c r="B584" s="108" t="s">
        <v>665</v>
      </c>
      <c r="C584" s="135"/>
      <c r="D584" s="92" t="s">
        <v>294</v>
      </c>
      <c r="E584" s="300">
        <f>E585</f>
        <v>268.60000000000002</v>
      </c>
      <c r="F584" s="300">
        <f>F585</f>
        <v>268.60000000000002</v>
      </c>
      <c r="G584" s="300">
        <f t="shared" ref="G584" si="288">G585</f>
        <v>233.8</v>
      </c>
      <c r="H584" s="431">
        <f t="shared" si="283"/>
        <v>87.043931496649279</v>
      </c>
    </row>
    <row r="585" spans="1:8" ht="47.25" x14ac:dyDescent="0.2">
      <c r="A585" s="430" t="s">
        <v>168</v>
      </c>
      <c r="B585" s="108" t="s">
        <v>665</v>
      </c>
      <c r="C585" s="94" t="s">
        <v>118</v>
      </c>
      <c r="D585" s="92" t="s">
        <v>119</v>
      </c>
      <c r="E585" s="300">
        <f>ГРБС!G452</f>
        <v>268.60000000000002</v>
      </c>
      <c r="F585" s="280">
        <f>ГРБС!H452</f>
        <v>268.60000000000002</v>
      </c>
      <c r="G585" s="300">
        <f>ГРБС!I452</f>
        <v>233.8</v>
      </c>
      <c r="H585" s="431">
        <f t="shared" si="283"/>
        <v>87.043931496649279</v>
      </c>
    </row>
    <row r="586" spans="1:8" ht="78.75" x14ac:dyDescent="0.2">
      <c r="A586" s="430" t="s">
        <v>168</v>
      </c>
      <c r="B586" s="108" t="s">
        <v>666</v>
      </c>
      <c r="C586" s="94"/>
      <c r="D586" s="92" t="s">
        <v>203</v>
      </c>
      <c r="E586" s="300">
        <f>E587</f>
        <v>25</v>
      </c>
      <c r="F586" s="300">
        <f t="shared" ref="F586:G586" si="289">F587</f>
        <v>25</v>
      </c>
      <c r="G586" s="300">
        <f t="shared" si="289"/>
        <v>25</v>
      </c>
      <c r="H586" s="431">
        <f t="shared" si="283"/>
        <v>100</v>
      </c>
    </row>
    <row r="587" spans="1:8" ht="47.25" x14ac:dyDescent="0.2">
      <c r="A587" s="430" t="s">
        <v>168</v>
      </c>
      <c r="B587" s="108" t="s">
        <v>666</v>
      </c>
      <c r="C587" s="94" t="s">
        <v>118</v>
      </c>
      <c r="D587" s="92" t="s">
        <v>119</v>
      </c>
      <c r="E587" s="300">
        <f>ГРБС!G454</f>
        <v>25</v>
      </c>
      <c r="F587" s="280">
        <f>ГРБС!H454</f>
        <v>25</v>
      </c>
      <c r="G587" s="300">
        <f>ГРБС!I454</f>
        <v>25</v>
      </c>
      <c r="H587" s="431">
        <f t="shared" si="283"/>
        <v>100</v>
      </c>
    </row>
    <row r="588" spans="1:8" ht="63" x14ac:dyDescent="0.2">
      <c r="A588" s="430" t="s">
        <v>168</v>
      </c>
      <c r="B588" s="94" t="s">
        <v>668</v>
      </c>
      <c r="C588" s="94"/>
      <c r="D588" s="92" t="s">
        <v>482</v>
      </c>
      <c r="E588" s="299">
        <f>E589</f>
        <v>9.1</v>
      </c>
      <c r="F588" s="299">
        <f t="shared" ref="F588:G588" si="290">F589</f>
        <v>9.1</v>
      </c>
      <c r="G588" s="299">
        <f t="shared" si="290"/>
        <v>9.1</v>
      </c>
      <c r="H588" s="431">
        <f t="shared" si="283"/>
        <v>100</v>
      </c>
    </row>
    <row r="589" spans="1:8" ht="47.25" x14ac:dyDescent="0.2">
      <c r="A589" s="434" t="s">
        <v>168</v>
      </c>
      <c r="B589" s="94" t="s">
        <v>668</v>
      </c>
      <c r="C589" s="98" t="s">
        <v>118</v>
      </c>
      <c r="D589" s="96" t="s">
        <v>119</v>
      </c>
      <c r="E589" s="299">
        <f>ГРБС!G456</f>
        <v>9.1</v>
      </c>
      <c r="F589" s="299">
        <f>ГРБС!H456</f>
        <v>9.1</v>
      </c>
      <c r="G589" s="299">
        <f>ГРБС!I456</f>
        <v>9.1</v>
      </c>
      <c r="H589" s="431">
        <f t="shared" si="283"/>
        <v>100</v>
      </c>
    </row>
    <row r="590" spans="1:8" ht="63" x14ac:dyDescent="0.2">
      <c r="A590" s="430" t="s">
        <v>168</v>
      </c>
      <c r="B590" s="94" t="s">
        <v>667</v>
      </c>
      <c r="C590" s="94"/>
      <c r="D590" s="92" t="s">
        <v>482</v>
      </c>
      <c r="E590" s="299">
        <f>E591</f>
        <v>9.1</v>
      </c>
      <c r="F590" s="299">
        <f t="shared" ref="F590:G590" si="291">F591</f>
        <v>9.1</v>
      </c>
      <c r="G590" s="299">
        <f t="shared" si="291"/>
        <v>9.1</v>
      </c>
      <c r="H590" s="431">
        <f t="shared" si="283"/>
        <v>100</v>
      </c>
    </row>
    <row r="591" spans="1:8" ht="47.25" x14ac:dyDescent="0.2">
      <c r="A591" s="434" t="s">
        <v>168</v>
      </c>
      <c r="B591" s="98" t="s">
        <v>667</v>
      </c>
      <c r="C591" s="98" t="s">
        <v>118</v>
      </c>
      <c r="D591" s="96" t="s">
        <v>119</v>
      </c>
      <c r="E591" s="307">
        <f>ГРБС!G458</f>
        <v>9.1</v>
      </c>
      <c r="F591" s="307">
        <f>ГРБС!H458</f>
        <v>9.1</v>
      </c>
      <c r="G591" s="307">
        <f>ГРБС!I458</f>
        <v>9.1</v>
      </c>
      <c r="H591" s="433">
        <f t="shared" si="283"/>
        <v>100</v>
      </c>
    </row>
    <row r="592" spans="1:8" ht="31.5" x14ac:dyDescent="0.2">
      <c r="A592" s="435" t="s">
        <v>168</v>
      </c>
      <c r="B592" s="113" t="s">
        <v>40</v>
      </c>
      <c r="C592" s="98"/>
      <c r="D592" s="131" t="s">
        <v>417</v>
      </c>
      <c r="E592" s="280">
        <f>E593</f>
        <v>112.1</v>
      </c>
      <c r="F592" s="280">
        <f t="shared" ref="F592:G593" si="292">F593</f>
        <v>112.1</v>
      </c>
      <c r="G592" s="280">
        <f t="shared" si="292"/>
        <v>112.1</v>
      </c>
      <c r="H592" s="431">
        <f t="shared" si="283"/>
        <v>100</v>
      </c>
    </row>
    <row r="593" spans="1:8" ht="141.75" x14ac:dyDescent="0.2">
      <c r="A593" s="430" t="s">
        <v>168</v>
      </c>
      <c r="B593" s="93" t="s">
        <v>828</v>
      </c>
      <c r="C593" s="94"/>
      <c r="D593" s="126" t="s">
        <v>822</v>
      </c>
      <c r="E593" s="280">
        <f>E594</f>
        <v>112.1</v>
      </c>
      <c r="F593" s="280">
        <f t="shared" si="292"/>
        <v>112.1</v>
      </c>
      <c r="G593" s="280">
        <f t="shared" si="292"/>
        <v>112.1</v>
      </c>
      <c r="H593" s="431">
        <f t="shared" si="283"/>
        <v>100</v>
      </c>
    </row>
    <row r="594" spans="1:8" ht="32.25" thickBot="1" x14ac:dyDescent="0.25">
      <c r="A594" s="434" t="s">
        <v>168</v>
      </c>
      <c r="B594" s="97" t="s">
        <v>828</v>
      </c>
      <c r="C594" s="98" t="s">
        <v>137</v>
      </c>
      <c r="D594" s="127" t="s">
        <v>144</v>
      </c>
      <c r="E594" s="307">
        <f>ГРБС!G461</f>
        <v>112.1</v>
      </c>
      <c r="F594" s="307">
        <f>ГРБС!H461</f>
        <v>112.1</v>
      </c>
      <c r="G594" s="307">
        <f>ГРБС!I461</f>
        <v>112.1</v>
      </c>
      <c r="H594" s="431">
        <f t="shared" si="283"/>
        <v>100</v>
      </c>
    </row>
    <row r="595" spans="1:8" ht="32.25" thickBot="1" x14ac:dyDescent="0.25">
      <c r="A595" s="243" t="s">
        <v>175</v>
      </c>
      <c r="B595" s="217"/>
      <c r="C595" s="142"/>
      <c r="D595" s="140" t="s">
        <v>174</v>
      </c>
      <c r="E595" s="296">
        <f>E596+E639</f>
        <v>99910.799999999988</v>
      </c>
      <c r="F595" s="296">
        <f>F596+F639</f>
        <v>100271.89999999998</v>
      </c>
      <c r="G595" s="296">
        <f>G596+G639</f>
        <v>99281.9</v>
      </c>
      <c r="H595" s="374">
        <f t="shared" si="283"/>
        <v>99.012684510815106</v>
      </c>
    </row>
    <row r="596" spans="1:8" ht="47.25" x14ac:dyDescent="0.2">
      <c r="A596" s="428" t="s">
        <v>175</v>
      </c>
      <c r="B596" s="189" t="s">
        <v>229</v>
      </c>
      <c r="C596" s="244"/>
      <c r="D596" s="123" t="s">
        <v>354</v>
      </c>
      <c r="E596" s="279">
        <f>E636+E604+E627+E597</f>
        <v>88760.999999999985</v>
      </c>
      <c r="F596" s="279">
        <f t="shared" ref="F596:G596" si="293">F636+F604+F627+F597</f>
        <v>89122.099999999977</v>
      </c>
      <c r="G596" s="299">
        <f t="shared" si="293"/>
        <v>88215.2</v>
      </c>
      <c r="H596" s="429">
        <f t="shared" si="283"/>
        <v>98.982407281695586</v>
      </c>
    </row>
    <row r="597" spans="1:8" ht="47.25" x14ac:dyDescent="0.2">
      <c r="A597" s="430" t="s">
        <v>175</v>
      </c>
      <c r="B597" s="95" t="s">
        <v>256</v>
      </c>
      <c r="C597" s="229"/>
      <c r="D597" s="126" t="s">
        <v>36</v>
      </c>
      <c r="E597" s="280">
        <f>E598+E600</f>
        <v>2604.9</v>
      </c>
      <c r="F597" s="280">
        <f t="shared" ref="F597:G597" si="294">F598+F600</f>
        <v>2604.9</v>
      </c>
      <c r="G597" s="300">
        <f t="shared" si="294"/>
        <v>2446.7999999999997</v>
      </c>
      <c r="H597" s="431">
        <f t="shared" si="283"/>
        <v>93.930669123574788</v>
      </c>
    </row>
    <row r="598" spans="1:8" ht="160.9" customHeight="1" x14ac:dyDescent="0.2">
      <c r="A598" s="430" t="s">
        <v>175</v>
      </c>
      <c r="B598" s="128" t="s">
        <v>700</v>
      </c>
      <c r="C598" s="229"/>
      <c r="D598" s="101" t="s">
        <v>699</v>
      </c>
      <c r="E598" s="280">
        <f>E599</f>
        <v>235</v>
      </c>
      <c r="F598" s="280">
        <f t="shared" ref="F598:G598" si="295">F599</f>
        <v>235</v>
      </c>
      <c r="G598" s="300">
        <f t="shared" si="295"/>
        <v>208.7</v>
      </c>
      <c r="H598" s="431">
        <f t="shared" si="283"/>
        <v>88.808510638297861</v>
      </c>
    </row>
    <row r="599" spans="1:8" ht="47.25" x14ac:dyDescent="0.2">
      <c r="A599" s="430" t="s">
        <v>175</v>
      </c>
      <c r="B599" s="128" t="s">
        <v>700</v>
      </c>
      <c r="C599" s="94" t="s">
        <v>281</v>
      </c>
      <c r="D599" s="92" t="s">
        <v>147</v>
      </c>
      <c r="E599" s="280">
        <f>ГРБС!G720</f>
        <v>235</v>
      </c>
      <c r="F599" s="280">
        <f>ГРБС!H720</f>
        <v>235</v>
      </c>
      <c r="G599" s="300">
        <f>ГРБС!I720</f>
        <v>208.7</v>
      </c>
      <c r="H599" s="431">
        <f t="shared" si="283"/>
        <v>88.808510638297861</v>
      </c>
    </row>
    <row r="600" spans="1:8" ht="110.25" x14ac:dyDescent="0.2">
      <c r="A600" s="430" t="s">
        <v>175</v>
      </c>
      <c r="B600" s="95" t="s">
        <v>707</v>
      </c>
      <c r="C600" s="229"/>
      <c r="D600" s="101" t="s">
        <v>706</v>
      </c>
      <c r="E600" s="280">
        <f>E601+E602+E603</f>
        <v>2369.9</v>
      </c>
      <c r="F600" s="280">
        <f t="shared" ref="F600:G600" si="296">F601+F602+F603</f>
        <v>2369.9</v>
      </c>
      <c r="G600" s="300">
        <f t="shared" si="296"/>
        <v>2238.1</v>
      </c>
      <c r="H600" s="431">
        <f t="shared" si="283"/>
        <v>94.438583906493932</v>
      </c>
    </row>
    <row r="601" spans="1:8" ht="31.5" x14ac:dyDescent="0.2">
      <c r="A601" s="430" t="s">
        <v>175</v>
      </c>
      <c r="B601" s="95" t="s">
        <v>707</v>
      </c>
      <c r="C601" s="94" t="s">
        <v>137</v>
      </c>
      <c r="D601" s="92" t="s">
        <v>144</v>
      </c>
      <c r="E601" s="280">
        <f>ГРБС!G722</f>
        <v>677.1</v>
      </c>
      <c r="F601" s="280">
        <f>ГРБС!H722</f>
        <v>677.1</v>
      </c>
      <c r="G601" s="300">
        <f>ГРБС!I722</f>
        <v>545.29999999999995</v>
      </c>
      <c r="H601" s="431">
        <f t="shared" si="283"/>
        <v>80.534632993649382</v>
      </c>
    </row>
    <row r="602" spans="1:8" ht="15.75" x14ac:dyDescent="0.2">
      <c r="A602" s="430" t="s">
        <v>175</v>
      </c>
      <c r="B602" s="95" t="s">
        <v>707</v>
      </c>
      <c r="C602" s="94" t="s">
        <v>75</v>
      </c>
      <c r="D602" s="92" t="s">
        <v>79</v>
      </c>
      <c r="E602" s="280">
        <f>ГРБС!G723</f>
        <v>1015.7</v>
      </c>
      <c r="F602" s="280">
        <f>ГРБС!H723</f>
        <v>1015.7</v>
      </c>
      <c r="G602" s="300">
        <f>ГРБС!I723</f>
        <v>1015.7</v>
      </c>
      <c r="H602" s="431">
        <f t="shared" si="283"/>
        <v>100</v>
      </c>
    </row>
    <row r="603" spans="1:8" ht="15.75" x14ac:dyDescent="0.2">
      <c r="A603" s="430" t="s">
        <v>175</v>
      </c>
      <c r="B603" s="95" t="s">
        <v>707</v>
      </c>
      <c r="C603" s="94" t="s">
        <v>76</v>
      </c>
      <c r="D603" s="92" t="s">
        <v>78</v>
      </c>
      <c r="E603" s="280">
        <f>ГРБС!G724</f>
        <v>677.1</v>
      </c>
      <c r="F603" s="280">
        <f>ГРБС!H724</f>
        <v>677.1</v>
      </c>
      <c r="G603" s="300">
        <f>ГРБС!I724</f>
        <v>677.1</v>
      </c>
      <c r="H603" s="431">
        <f t="shared" si="283"/>
        <v>100</v>
      </c>
    </row>
    <row r="604" spans="1:8" ht="63" x14ac:dyDescent="0.2">
      <c r="A604" s="430" t="s">
        <v>175</v>
      </c>
      <c r="B604" s="95" t="s">
        <v>257</v>
      </c>
      <c r="C604" s="229"/>
      <c r="D604" s="92" t="s">
        <v>37</v>
      </c>
      <c r="E604" s="280">
        <f>E605+E610+E620+E622+E615</f>
        <v>30708.799999999996</v>
      </c>
      <c r="F604" s="280">
        <f t="shared" ref="F604:G604" si="297">F605+F610+F620+F622+F615</f>
        <v>30708.799999999996</v>
      </c>
      <c r="G604" s="300">
        <f t="shared" si="297"/>
        <v>30368.299999999996</v>
      </c>
      <c r="H604" s="431">
        <f t="shared" si="283"/>
        <v>98.891197311519832</v>
      </c>
    </row>
    <row r="605" spans="1:8" ht="47.25" x14ac:dyDescent="0.2">
      <c r="A605" s="435" t="s">
        <v>175</v>
      </c>
      <c r="B605" s="109" t="s">
        <v>411</v>
      </c>
      <c r="C605" s="108"/>
      <c r="D605" s="92" t="s">
        <v>39</v>
      </c>
      <c r="E605" s="280">
        <f>E607+E606+E608+E609</f>
        <v>6771</v>
      </c>
      <c r="F605" s="280">
        <f t="shared" ref="F605:G605" si="298">F607+F606+F608+F609</f>
        <v>6771</v>
      </c>
      <c r="G605" s="300">
        <f t="shared" si="298"/>
        <v>6583.2999999999993</v>
      </c>
      <c r="H605" s="431">
        <f t="shared" si="283"/>
        <v>97.227883621326242</v>
      </c>
    </row>
    <row r="606" spans="1:8" ht="47.25" x14ac:dyDescent="0.2">
      <c r="A606" s="435" t="s">
        <v>175</v>
      </c>
      <c r="B606" s="109" t="s">
        <v>411</v>
      </c>
      <c r="C606" s="108" t="s">
        <v>118</v>
      </c>
      <c r="D606" s="92" t="s">
        <v>119</v>
      </c>
      <c r="E606" s="280">
        <f>ГРБС!G727</f>
        <v>185.7</v>
      </c>
      <c r="F606" s="280">
        <f>ГРБС!H727</f>
        <v>185.7</v>
      </c>
      <c r="G606" s="300">
        <f>ГРБС!I727</f>
        <v>175</v>
      </c>
      <c r="H606" s="431">
        <f t="shared" si="283"/>
        <v>94.238018309100696</v>
      </c>
    </row>
    <row r="607" spans="1:8" ht="47.25" x14ac:dyDescent="0.2">
      <c r="A607" s="435" t="s">
        <v>175</v>
      </c>
      <c r="B607" s="109" t="s">
        <v>411</v>
      </c>
      <c r="C607" s="108" t="s">
        <v>281</v>
      </c>
      <c r="D607" s="92" t="s">
        <v>147</v>
      </c>
      <c r="E607" s="280">
        <f>ГРБС!G728</f>
        <v>111.3</v>
      </c>
      <c r="F607" s="280">
        <f>ГРБС!H728</f>
        <v>111.3</v>
      </c>
      <c r="G607" s="300">
        <f>ГРБС!I728</f>
        <v>111.3</v>
      </c>
      <c r="H607" s="431">
        <f t="shared" si="283"/>
        <v>100</v>
      </c>
    </row>
    <row r="608" spans="1:8" ht="15.75" x14ac:dyDescent="0.2">
      <c r="A608" s="435" t="s">
        <v>175</v>
      </c>
      <c r="B608" s="109" t="s">
        <v>411</v>
      </c>
      <c r="C608" s="108" t="s">
        <v>75</v>
      </c>
      <c r="D608" s="92" t="s">
        <v>79</v>
      </c>
      <c r="E608" s="280">
        <f>ГРБС!G729</f>
        <v>1011.8</v>
      </c>
      <c r="F608" s="280">
        <f>ГРБС!H729</f>
        <v>1011.8</v>
      </c>
      <c r="G608" s="300">
        <f>ГРБС!I729</f>
        <v>975.1</v>
      </c>
      <c r="H608" s="431">
        <f t="shared" si="283"/>
        <v>96.372800948804112</v>
      </c>
    </row>
    <row r="609" spans="1:8" ht="15.75" x14ac:dyDescent="0.2">
      <c r="A609" s="435" t="s">
        <v>175</v>
      </c>
      <c r="B609" s="109" t="s">
        <v>411</v>
      </c>
      <c r="C609" s="108" t="s">
        <v>76</v>
      </c>
      <c r="D609" s="92" t="s">
        <v>77</v>
      </c>
      <c r="E609" s="280">
        <f>ГРБС!G730</f>
        <v>5462.2</v>
      </c>
      <c r="F609" s="280">
        <f>ГРБС!H730</f>
        <v>5462.2</v>
      </c>
      <c r="G609" s="300">
        <f>ГРБС!I730</f>
        <v>5321.9</v>
      </c>
      <c r="H609" s="431">
        <f t="shared" si="283"/>
        <v>97.431437882172006</v>
      </c>
    </row>
    <row r="610" spans="1:8" ht="78.75" x14ac:dyDescent="0.2">
      <c r="A610" s="435" t="s">
        <v>175</v>
      </c>
      <c r="B610" s="109" t="s">
        <v>435</v>
      </c>
      <c r="C610" s="108"/>
      <c r="D610" s="92" t="s">
        <v>564</v>
      </c>
      <c r="E610" s="280">
        <f>E611+E612+E613+E614</f>
        <v>16892.3</v>
      </c>
      <c r="F610" s="280">
        <f t="shared" ref="F610:G610" si="299">F611+F612+F613+F614</f>
        <v>16892.3</v>
      </c>
      <c r="G610" s="300">
        <f t="shared" si="299"/>
        <v>16739.599999999999</v>
      </c>
      <c r="H610" s="431">
        <f t="shared" si="283"/>
        <v>99.096037839725795</v>
      </c>
    </row>
    <row r="611" spans="1:8" ht="47.25" x14ac:dyDescent="0.2">
      <c r="A611" s="435" t="s">
        <v>175</v>
      </c>
      <c r="B611" s="109" t="s">
        <v>435</v>
      </c>
      <c r="C611" s="108" t="s">
        <v>118</v>
      </c>
      <c r="D611" s="92" t="s">
        <v>119</v>
      </c>
      <c r="E611" s="280">
        <f>ГРБС!G732</f>
        <v>204.1</v>
      </c>
      <c r="F611" s="280">
        <f>ГРБС!H732</f>
        <v>204.1</v>
      </c>
      <c r="G611" s="300">
        <f>ГРБС!I732</f>
        <v>191.6</v>
      </c>
      <c r="H611" s="431">
        <f t="shared" si="283"/>
        <v>93.875551200391953</v>
      </c>
    </row>
    <row r="612" spans="1:8" ht="47.25" x14ac:dyDescent="0.2">
      <c r="A612" s="435" t="s">
        <v>175</v>
      </c>
      <c r="B612" s="109" t="s">
        <v>435</v>
      </c>
      <c r="C612" s="108" t="s">
        <v>281</v>
      </c>
      <c r="D612" s="92" t="s">
        <v>147</v>
      </c>
      <c r="E612" s="280">
        <f>ГРБС!G733</f>
        <v>1799.2</v>
      </c>
      <c r="F612" s="280">
        <f>ГРБС!H733</f>
        <v>1799.2</v>
      </c>
      <c r="G612" s="300">
        <f>ГРБС!I733</f>
        <v>1799.2</v>
      </c>
      <c r="H612" s="431">
        <f t="shared" si="283"/>
        <v>100</v>
      </c>
    </row>
    <row r="613" spans="1:8" ht="15.75" x14ac:dyDescent="0.2">
      <c r="A613" s="435" t="s">
        <v>175</v>
      </c>
      <c r="B613" s="109" t="s">
        <v>435</v>
      </c>
      <c r="C613" s="108" t="s">
        <v>75</v>
      </c>
      <c r="D613" s="92" t="s">
        <v>79</v>
      </c>
      <c r="E613" s="280">
        <f>ГРБС!G734</f>
        <v>1377.7</v>
      </c>
      <c r="F613" s="280">
        <f>ГРБС!H734</f>
        <v>1377.7</v>
      </c>
      <c r="G613" s="300">
        <f>ГРБС!I734</f>
        <v>1334.5</v>
      </c>
      <c r="H613" s="431">
        <f t="shared" si="283"/>
        <v>96.864339115917829</v>
      </c>
    </row>
    <row r="614" spans="1:8" ht="15.75" x14ac:dyDescent="0.2">
      <c r="A614" s="435" t="s">
        <v>175</v>
      </c>
      <c r="B614" s="109" t="s">
        <v>435</v>
      </c>
      <c r="C614" s="108" t="s">
        <v>76</v>
      </c>
      <c r="D614" s="92" t="s">
        <v>77</v>
      </c>
      <c r="E614" s="280">
        <f>ГРБС!G735</f>
        <v>13511.3</v>
      </c>
      <c r="F614" s="280">
        <f>ГРБС!H735</f>
        <v>13511.3</v>
      </c>
      <c r="G614" s="300">
        <f>ГРБС!I735</f>
        <v>13414.3</v>
      </c>
      <c r="H614" s="431">
        <f t="shared" si="283"/>
        <v>99.282082405097967</v>
      </c>
    </row>
    <row r="615" spans="1:8" ht="94.5" x14ac:dyDescent="0.2">
      <c r="A615" s="435" t="s">
        <v>175</v>
      </c>
      <c r="B615" s="93" t="s">
        <v>702</v>
      </c>
      <c r="C615" s="94"/>
      <c r="D615" s="126" t="s">
        <v>701</v>
      </c>
      <c r="E615" s="280">
        <f>E616+E617+E618+E619</f>
        <v>4020.3999999999996</v>
      </c>
      <c r="F615" s="280">
        <f t="shared" ref="F615:G615" si="300">F616+F617+F618+F619</f>
        <v>4020.3999999999996</v>
      </c>
      <c r="G615" s="300">
        <f t="shared" si="300"/>
        <v>4020.2999999999997</v>
      </c>
      <c r="H615" s="431">
        <f t="shared" si="283"/>
        <v>99.99751268530494</v>
      </c>
    </row>
    <row r="616" spans="1:8" ht="15.75" x14ac:dyDescent="0.2">
      <c r="A616" s="435" t="s">
        <v>175</v>
      </c>
      <c r="B616" s="93" t="s">
        <v>702</v>
      </c>
      <c r="C616" s="94" t="s">
        <v>75</v>
      </c>
      <c r="D616" s="92" t="s">
        <v>79</v>
      </c>
      <c r="E616" s="280">
        <f>ГРБС!G744</f>
        <v>2010.2</v>
      </c>
      <c r="F616" s="280">
        <f>ГРБС!H744</f>
        <v>2010.2</v>
      </c>
      <c r="G616" s="300">
        <f>ГРБС!I744</f>
        <v>2010.2</v>
      </c>
      <c r="H616" s="431">
        <f t="shared" si="283"/>
        <v>100</v>
      </c>
    </row>
    <row r="617" spans="1:8" ht="15.75" x14ac:dyDescent="0.2">
      <c r="A617" s="435" t="s">
        <v>175</v>
      </c>
      <c r="B617" s="93" t="s">
        <v>702</v>
      </c>
      <c r="C617" s="94" t="s">
        <v>76</v>
      </c>
      <c r="D617" s="92" t="s">
        <v>77</v>
      </c>
      <c r="E617" s="280">
        <f>ГРБС!G745</f>
        <v>1918.8</v>
      </c>
      <c r="F617" s="280">
        <f>ГРБС!H745</f>
        <v>1918.8</v>
      </c>
      <c r="G617" s="300">
        <f>ГРБС!I745</f>
        <v>1918.8</v>
      </c>
      <c r="H617" s="431">
        <f t="shared" si="283"/>
        <v>100</v>
      </c>
    </row>
    <row r="618" spans="1:8" ht="47.25" x14ac:dyDescent="0.2">
      <c r="A618" s="435" t="s">
        <v>175</v>
      </c>
      <c r="B618" s="93" t="s">
        <v>702</v>
      </c>
      <c r="C618" s="94" t="s">
        <v>118</v>
      </c>
      <c r="D618" s="92" t="s">
        <v>119</v>
      </c>
      <c r="E618" s="280">
        <f>ГРБС!G746</f>
        <v>23.7</v>
      </c>
      <c r="F618" s="280">
        <f>ГРБС!H746</f>
        <v>23.7</v>
      </c>
      <c r="G618" s="300">
        <f>ГРБС!I746</f>
        <v>23.7</v>
      </c>
      <c r="H618" s="431">
        <f t="shared" si="283"/>
        <v>100</v>
      </c>
    </row>
    <row r="619" spans="1:8" ht="47.25" x14ac:dyDescent="0.2">
      <c r="A619" s="435" t="s">
        <v>175</v>
      </c>
      <c r="B619" s="93" t="s">
        <v>702</v>
      </c>
      <c r="C619" s="94" t="s">
        <v>281</v>
      </c>
      <c r="D619" s="92" t="s">
        <v>147</v>
      </c>
      <c r="E619" s="280">
        <f>ГРБС!G747</f>
        <v>67.7</v>
      </c>
      <c r="F619" s="280">
        <f>ГРБС!H747</f>
        <v>67.7</v>
      </c>
      <c r="G619" s="300">
        <f>ГРБС!I747</f>
        <v>67.599999999999994</v>
      </c>
      <c r="H619" s="431">
        <f t="shared" si="283"/>
        <v>99.852289512555387</v>
      </c>
    </row>
    <row r="620" spans="1:8" s="37" customFormat="1" ht="47.25" x14ac:dyDescent="0.2">
      <c r="A620" s="430" t="s">
        <v>175</v>
      </c>
      <c r="B620" s="95" t="s">
        <v>49</v>
      </c>
      <c r="C620" s="94"/>
      <c r="D620" s="92" t="s">
        <v>145</v>
      </c>
      <c r="E620" s="280">
        <f>E621</f>
        <v>1000</v>
      </c>
      <c r="F620" s="280">
        <f t="shared" ref="F620:G620" si="301">F621</f>
        <v>1000</v>
      </c>
      <c r="G620" s="300">
        <f t="shared" si="301"/>
        <v>1000</v>
      </c>
      <c r="H620" s="431">
        <f t="shared" si="283"/>
        <v>100</v>
      </c>
    </row>
    <row r="621" spans="1:8" ht="15.75" x14ac:dyDescent="0.2">
      <c r="A621" s="430" t="s">
        <v>175</v>
      </c>
      <c r="B621" s="95" t="s">
        <v>49</v>
      </c>
      <c r="C621" s="94" t="s">
        <v>76</v>
      </c>
      <c r="D621" s="92" t="s">
        <v>77</v>
      </c>
      <c r="E621" s="280">
        <f>ГРБС!G737</f>
        <v>1000</v>
      </c>
      <c r="F621" s="280">
        <f>ГРБС!H737</f>
        <v>1000</v>
      </c>
      <c r="G621" s="300">
        <f>ГРБС!I737</f>
        <v>1000</v>
      </c>
      <c r="H621" s="431">
        <f t="shared" si="283"/>
        <v>100</v>
      </c>
    </row>
    <row r="622" spans="1:8" ht="157.9" customHeight="1" x14ac:dyDescent="0.2">
      <c r="A622" s="430" t="s">
        <v>175</v>
      </c>
      <c r="B622" s="95" t="s">
        <v>412</v>
      </c>
      <c r="C622" s="229"/>
      <c r="D622" s="117" t="s">
        <v>344</v>
      </c>
      <c r="E622" s="279">
        <f>E623+E624+E625+E626</f>
        <v>2025.1</v>
      </c>
      <c r="F622" s="279">
        <f t="shared" ref="F622:G622" si="302">F623+F624+F625+F626</f>
        <v>2025.1</v>
      </c>
      <c r="G622" s="279">
        <f t="shared" si="302"/>
        <v>2025.1</v>
      </c>
      <c r="H622" s="431">
        <f t="shared" si="283"/>
        <v>100</v>
      </c>
    </row>
    <row r="623" spans="1:8" ht="47.25" x14ac:dyDescent="0.2">
      <c r="A623" s="435" t="s">
        <v>175</v>
      </c>
      <c r="B623" s="109" t="s">
        <v>412</v>
      </c>
      <c r="C623" s="94" t="s">
        <v>118</v>
      </c>
      <c r="D623" s="117" t="s">
        <v>119</v>
      </c>
      <c r="E623" s="279">
        <f>ГРБС!G739</f>
        <v>114.6</v>
      </c>
      <c r="F623" s="279">
        <f>ГРБС!H739</f>
        <v>114.6</v>
      </c>
      <c r="G623" s="299">
        <f>ГРБС!I739</f>
        <v>114.6</v>
      </c>
      <c r="H623" s="431">
        <f t="shared" si="283"/>
        <v>100</v>
      </c>
    </row>
    <row r="624" spans="1:8" ht="47.25" x14ac:dyDescent="0.2">
      <c r="A624" s="435" t="s">
        <v>175</v>
      </c>
      <c r="B624" s="109" t="s">
        <v>412</v>
      </c>
      <c r="C624" s="94" t="s">
        <v>281</v>
      </c>
      <c r="D624" s="117" t="s">
        <v>147</v>
      </c>
      <c r="E624" s="279">
        <f>ГРБС!G740</f>
        <v>1910.5</v>
      </c>
      <c r="F624" s="279">
        <f>ГРБС!H740</f>
        <v>0</v>
      </c>
      <c r="G624" s="299">
        <f>ГРБС!I740</f>
        <v>0</v>
      </c>
      <c r="H624" s="431"/>
    </row>
    <row r="625" spans="1:8" ht="15.75" x14ac:dyDescent="0.2">
      <c r="A625" s="435" t="s">
        <v>175</v>
      </c>
      <c r="B625" s="109" t="s">
        <v>412</v>
      </c>
      <c r="C625" s="94" t="s">
        <v>75</v>
      </c>
      <c r="D625" s="120" t="s">
        <v>79</v>
      </c>
      <c r="E625" s="279">
        <f>ГРБС!G741</f>
        <v>0</v>
      </c>
      <c r="F625" s="279">
        <f>ГРБС!H741</f>
        <v>277.89999999999998</v>
      </c>
      <c r="G625" s="299">
        <f>ГРБС!I741</f>
        <v>277.89999999999998</v>
      </c>
      <c r="H625" s="431">
        <f t="shared" si="283"/>
        <v>100</v>
      </c>
    </row>
    <row r="626" spans="1:8" ht="15.75" x14ac:dyDescent="0.2">
      <c r="A626" s="435" t="s">
        <v>175</v>
      </c>
      <c r="B626" s="113" t="s">
        <v>412</v>
      </c>
      <c r="C626" s="94" t="s">
        <v>76</v>
      </c>
      <c r="D626" s="117" t="s">
        <v>77</v>
      </c>
      <c r="E626" s="279">
        <f>ГРБС!G742</f>
        <v>0</v>
      </c>
      <c r="F626" s="279">
        <f>ГРБС!H742</f>
        <v>1632.6</v>
      </c>
      <c r="G626" s="299">
        <f>ГРБС!I742</f>
        <v>1632.6</v>
      </c>
      <c r="H626" s="431">
        <f t="shared" si="283"/>
        <v>100</v>
      </c>
    </row>
    <row r="627" spans="1:8" ht="61.15" customHeight="1" x14ac:dyDescent="0.2">
      <c r="A627" s="435" t="s">
        <v>175</v>
      </c>
      <c r="B627" s="95" t="s">
        <v>48</v>
      </c>
      <c r="C627" s="94"/>
      <c r="D627" s="92" t="s">
        <v>352</v>
      </c>
      <c r="E627" s="279">
        <f>E628+E630+E632+E634</f>
        <v>10494.8</v>
      </c>
      <c r="F627" s="279">
        <f t="shared" ref="F627:G627" si="303">F628+F630+F632+F634</f>
        <v>10855.9</v>
      </c>
      <c r="G627" s="299">
        <f t="shared" si="303"/>
        <v>10481.5</v>
      </c>
      <c r="H627" s="431">
        <f t="shared" si="283"/>
        <v>96.551184148711769</v>
      </c>
    </row>
    <row r="628" spans="1:8" ht="63" x14ac:dyDescent="0.2">
      <c r="A628" s="435" t="s">
        <v>175</v>
      </c>
      <c r="B628" s="95" t="s">
        <v>556</v>
      </c>
      <c r="C628" s="94"/>
      <c r="D628" s="92" t="s">
        <v>555</v>
      </c>
      <c r="E628" s="279">
        <f>E629</f>
        <v>623.4</v>
      </c>
      <c r="F628" s="279">
        <f t="shared" ref="F628:G628" si="304">F629</f>
        <v>623.4</v>
      </c>
      <c r="G628" s="299">
        <f t="shared" si="304"/>
        <v>620.6</v>
      </c>
      <c r="H628" s="431">
        <f t="shared" si="283"/>
        <v>99.550850176451718</v>
      </c>
    </row>
    <row r="629" spans="1:8" ht="15.75" x14ac:dyDescent="0.2">
      <c r="A629" s="435" t="s">
        <v>175</v>
      </c>
      <c r="B629" s="95" t="s">
        <v>556</v>
      </c>
      <c r="C629" s="94" t="s">
        <v>76</v>
      </c>
      <c r="D629" s="92" t="s">
        <v>77</v>
      </c>
      <c r="E629" s="279">
        <f>ГРБС!G750</f>
        <v>623.4</v>
      </c>
      <c r="F629" s="279">
        <f>ГРБС!H750</f>
        <v>623.4</v>
      </c>
      <c r="G629" s="299">
        <f>ГРБС!I750</f>
        <v>620.6</v>
      </c>
      <c r="H629" s="431">
        <f t="shared" si="283"/>
        <v>99.550850176451718</v>
      </c>
    </row>
    <row r="630" spans="1:8" ht="63" x14ac:dyDescent="0.2">
      <c r="A630" s="435" t="s">
        <v>175</v>
      </c>
      <c r="B630" s="95" t="s">
        <v>557</v>
      </c>
      <c r="C630" s="94"/>
      <c r="D630" s="92" t="s">
        <v>555</v>
      </c>
      <c r="E630" s="279">
        <f>E631</f>
        <v>623.4</v>
      </c>
      <c r="F630" s="279">
        <f t="shared" ref="F630:G630" si="305">F631</f>
        <v>623.4</v>
      </c>
      <c r="G630" s="299">
        <f t="shared" si="305"/>
        <v>620.6</v>
      </c>
      <c r="H630" s="431">
        <f t="shared" si="283"/>
        <v>99.550850176451718</v>
      </c>
    </row>
    <row r="631" spans="1:8" ht="15.75" x14ac:dyDescent="0.2">
      <c r="A631" s="435" t="s">
        <v>175</v>
      </c>
      <c r="B631" s="95" t="s">
        <v>557</v>
      </c>
      <c r="C631" s="94" t="s">
        <v>76</v>
      </c>
      <c r="D631" s="92" t="s">
        <v>77</v>
      </c>
      <c r="E631" s="279">
        <f>ГРБС!G752</f>
        <v>623.4</v>
      </c>
      <c r="F631" s="279">
        <f>ГРБС!H752</f>
        <v>623.4</v>
      </c>
      <c r="G631" s="299">
        <f>ГРБС!I752</f>
        <v>620.6</v>
      </c>
      <c r="H631" s="431">
        <f t="shared" si="283"/>
        <v>99.550850176451718</v>
      </c>
    </row>
    <row r="632" spans="1:8" ht="63" x14ac:dyDescent="0.2">
      <c r="A632" s="435" t="s">
        <v>175</v>
      </c>
      <c r="B632" s="95" t="s">
        <v>493</v>
      </c>
      <c r="C632" s="94"/>
      <c r="D632" s="92" t="s">
        <v>486</v>
      </c>
      <c r="E632" s="279">
        <f>E633</f>
        <v>5312.8</v>
      </c>
      <c r="F632" s="279">
        <f t="shared" ref="F632:G632" si="306">F633</f>
        <v>5673.9</v>
      </c>
      <c r="G632" s="299">
        <f t="shared" si="306"/>
        <v>5669.5</v>
      </c>
      <c r="H632" s="431">
        <f t="shared" si="283"/>
        <v>99.922451929008275</v>
      </c>
    </row>
    <row r="633" spans="1:8" ht="15.75" x14ac:dyDescent="0.2">
      <c r="A633" s="435" t="s">
        <v>175</v>
      </c>
      <c r="B633" s="99" t="s">
        <v>492</v>
      </c>
      <c r="C633" s="98" t="s">
        <v>76</v>
      </c>
      <c r="D633" s="92" t="s">
        <v>77</v>
      </c>
      <c r="E633" s="279">
        <f>ГРБС!G754</f>
        <v>5312.8</v>
      </c>
      <c r="F633" s="279">
        <f>ГРБС!H754</f>
        <v>5673.9</v>
      </c>
      <c r="G633" s="299">
        <f>ГРБС!I754</f>
        <v>5669.5</v>
      </c>
      <c r="H633" s="431">
        <f t="shared" si="283"/>
        <v>99.922451929008275</v>
      </c>
    </row>
    <row r="634" spans="1:8" ht="63" x14ac:dyDescent="0.2">
      <c r="A634" s="435" t="s">
        <v>175</v>
      </c>
      <c r="B634" s="95" t="s">
        <v>487</v>
      </c>
      <c r="C634" s="94"/>
      <c r="D634" s="92" t="s">
        <v>486</v>
      </c>
      <c r="E634" s="279">
        <f>E635</f>
        <v>3935.2</v>
      </c>
      <c r="F634" s="279">
        <f t="shared" ref="F634:G634" si="307">F635</f>
        <v>3935.2</v>
      </c>
      <c r="G634" s="299">
        <f t="shared" si="307"/>
        <v>3570.8</v>
      </c>
      <c r="H634" s="431">
        <f t="shared" si="283"/>
        <v>90.739987802398872</v>
      </c>
    </row>
    <row r="635" spans="1:8" ht="15.75" x14ac:dyDescent="0.2">
      <c r="A635" s="435" t="s">
        <v>175</v>
      </c>
      <c r="B635" s="99" t="s">
        <v>487</v>
      </c>
      <c r="C635" s="98" t="s">
        <v>76</v>
      </c>
      <c r="D635" s="96" t="s">
        <v>77</v>
      </c>
      <c r="E635" s="279">
        <f>ГРБС!G756</f>
        <v>3935.2</v>
      </c>
      <c r="F635" s="279">
        <f>ГРБС!H756</f>
        <v>3935.2</v>
      </c>
      <c r="G635" s="299">
        <f>ГРБС!I756</f>
        <v>3570.8</v>
      </c>
      <c r="H635" s="431">
        <f t="shared" si="283"/>
        <v>90.739987802398872</v>
      </c>
    </row>
    <row r="636" spans="1:8" ht="78.75" x14ac:dyDescent="0.2">
      <c r="A636" s="430" t="s">
        <v>175</v>
      </c>
      <c r="B636" s="95" t="s">
        <v>258</v>
      </c>
      <c r="C636" s="229"/>
      <c r="D636" s="92" t="s">
        <v>362</v>
      </c>
      <c r="E636" s="280">
        <f>E637</f>
        <v>44952.5</v>
      </c>
      <c r="F636" s="280">
        <f t="shared" ref="F636:G636" si="308">F637</f>
        <v>44952.5</v>
      </c>
      <c r="G636" s="300">
        <f t="shared" si="308"/>
        <v>44918.6</v>
      </c>
      <c r="H636" s="431">
        <f t="shared" si="283"/>
        <v>99.924587064123244</v>
      </c>
    </row>
    <row r="637" spans="1:8" ht="47.25" x14ac:dyDescent="0.2">
      <c r="A637" s="428" t="s">
        <v>175</v>
      </c>
      <c r="B637" s="218" t="s">
        <v>414</v>
      </c>
      <c r="C637" s="91"/>
      <c r="D637" s="123" t="s">
        <v>65</v>
      </c>
      <c r="E637" s="299">
        <f>E638</f>
        <v>44952.5</v>
      </c>
      <c r="F637" s="299">
        <f t="shared" ref="F637:G637" si="309">F638</f>
        <v>44952.5</v>
      </c>
      <c r="G637" s="299">
        <f t="shared" si="309"/>
        <v>44918.6</v>
      </c>
      <c r="H637" s="431">
        <f t="shared" si="283"/>
        <v>99.924587064123244</v>
      </c>
    </row>
    <row r="638" spans="1:8" ht="15.75" x14ac:dyDescent="0.2">
      <c r="A638" s="430" t="s">
        <v>175</v>
      </c>
      <c r="B638" s="95" t="s">
        <v>414</v>
      </c>
      <c r="C638" s="94" t="s">
        <v>75</v>
      </c>
      <c r="D638" s="92" t="s">
        <v>79</v>
      </c>
      <c r="E638" s="280">
        <f>ГРБС!G759</f>
        <v>44952.5</v>
      </c>
      <c r="F638" s="280">
        <f>ГРБС!H759</f>
        <v>44952.5</v>
      </c>
      <c r="G638" s="300">
        <f>ГРБС!I759</f>
        <v>44918.6</v>
      </c>
      <c r="H638" s="431">
        <f t="shared" si="283"/>
        <v>99.924587064123244</v>
      </c>
    </row>
    <row r="639" spans="1:8" ht="31.5" x14ac:dyDescent="0.2">
      <c r="A639" s="434" t="s">
        <v>175</v>
      </c>
      <c r="B639" s="95" t="s">
        <v>40</v>
      </c>
      <c r="C639" s="94"/>
      <c r="D639" s="131" t="s">
        <v>417</v>
      </c>
      <c r="E639" s="280">
        <f>E640+E643+E645+E647</f>
        <v>11149.8</v>
      </c>
      <c r="F639" s="280">
        <f t="shared" ref="F639:G639" si="310">F640+F643+F645+F647</f>
        <v>11149.8</v>
      </c>
      <c r="G639" s="280">
        <f t="shared" si="310"/>
        <v>11066.699999999999</v>
      </c>
      <c r="H639" s="431">
        <f t="shared" si="283"/>
        <v>99.254695151482537</v>
      </c>
    </row>
    <row r="640" spans="1:8" ht="47.25" x14ac:dyDescent="0.2">
      <c r="A640" s="434" t="s">
        <v>175</v>
      </c>
      <c r="B640" s="108" t="s">
        <v>104</v>
      </c>
      <c r="C640" s="94"/>
      <c r="D640" s="101" t="s">
        <v>117</v>
      </c>
      <c r="E640" s="280">
        <f>E641+E642</f>
        <v>11009.4</v>
      </c>
      <c r="F640" s="280">
        <f t="shared" ref="F640:G640" si="311">F641+F642</f>
        <v>11009.4</v>
      </c>
      <c r="G640" s="300">
        <f t="shared" si="311"/>
        <v>10926.3</v>
      </c>
      <c r="H640" s="431">
        <f t="shared" si="283"/>
        <v>99.245190473595287</v>
      </c>
    </row>
    <row r="641" spans="1:8" ht="47.25" x14ac:dyDescent="0.2">
      <c r="A641" s="434" t="s">
        <v>175</v>
      </c>
      <c r="B641" s="108" t="s">
        <v>104</v>
      </c>
      <c r="C641" s="98" t="s">
        <v>115</v>
      </c>
      <c r="D641" s="92" t="s">
        <v>116</v>
      </c>
      <c r="E641" s="280">
        <f>ГРБС!G762</f>
        <v>10245</v>
      </c>
      <c r="F641" s="280">
        <f>ГРБС!H762</f>
        <v>10245</v>
      </c>
      <c r="G641" s="300">
        <f>ГРБС!I762</f>
        <v>10168.4</v>
      </c>
      <c r="H641" s="431">
        <f t="shared" si="283"/>
        <v>99.252318204001938</v>
      </c>
    </row>
    <row r="642" spans="1:8" ht="47.25" x14ac:dyDescent="0.2">
      <c r="A642" s="434" t="s">
        <v>175</v>
      </c>
      <c r="B642" s="121" t="s">
        <v>104</v>
      </c>
      <c r="C642" s="98" t="s">
        <v>118</v>
      </c>
      <c r="D642" s="96" t="s">
        <v>119</v>
      </c>
      <c r="E642" s="307">
        <f>ГРБС!G763</f>
        <v>764.4</v>
      </c>
      <c r="F642" s="307">
        <f>ГРБС!H763</f>
        <v>764.4</v>
      </c>
      <c r="G642" s="307">
        <f>ГРБС!I763</f>
        <v>757.9</v>
      </c>
      <c r="H642" s="433">
        <f t="shared" si="283"/>
        <v>99.149659863945587</v>
      </c>
    </row>
    <row r="643" spans="1:8" ht="141.75" x14ac:dyDescent="0.2">
      <c r="A643" s="430" t="s">
        <v>175</v>
      </c>
      <c r="B643" s="94" t="s">
        <v>823</v>
      </c>
      <c r="C643" s="94"/>
      <c r="D643" s="126" t="s">
        <v>822</v>
      </c>
      <c r="E643" s="280">
        <f>E644</f>
        <v>46.4</v>
      </c>
      <c r="F643" s="280">
        <f t="shared" ref="F643:G643" si="312">F644</f>
        <v>46.4</v>
      </c>
      <c r="G643" s="280">
        <f t="shared" si="312"/>
        <v>46.4</v>
      </c>
      <c r="H643" s="431">
        <f t="shared" si="283"/>
        <v>100</v>
      </c>
    </row>
    <row r="644" spans="1:8" ht="15.75" x14ac:dyDescent="0.2">
      <c r="A644" s="430" t="s">
        <v>175</v>
      </c>
      <c r="B644" s="94" t="s">
        <v>823</v>
      </c>
      <c r="C644" s="94" t="s">
        <v>75</v>
      </c>
      <c r="D644" s="92" t="s">
        <v>79</v>
      </c>
      <c r="E644" s="280">
        <f>ГРБС!G765</f>
        <v>46.4</v>
      </c>
      <c r="F644" s="280">
        <f>ГРБС!H765</f>
        <v>46.4</v>
      </c>
      <c r="G644" s="280">
        <f>ГРБС!I765</f>
        <v>46.4</v>
      </c>
      <c r="H644" s="431">
        <f t="shared" si="283"/>
        <v>100</v>
      </c>
    </row>
    <row r="645" spans="1:8" ht="126" x14ac:dyDescent="0.2">
      <c r="A645" s="434" t="s">
        <v>175</v>
      </c>
      <c r="B645" s="108" t="s">
        <v>825</v>
      </c>
      <c r="C645" s="94"/>
      <c r="D645" s="92" t="s">
        <v>824</v>
      </c>
      <c r="E645" s="280">
        <f>E646</f>
        <v>40.5</v>
      </c>
      <c r="F645" s="280">
        <f t="shared" ref="F645:G645" si="313">F646</f>
        <v>40.5</v>
      </c>
      <c r="G645" s="280">
        <f t="shared" si="313"/>
        <v>40.5</v>
      </c>
      <c r="H645" s="431">
        <f t="shared" si="283"/>
        <v>100</v>
      </c>
    </row>
    <row r="646" spans="1:8" ht="47.25" x14ac:dyDescent="0.2">
      <c r="A646" s="430" t="s">
        <v>175</v>
      </c>
      <c r="B646" s="94" t="s">
        <v>825</v>
      </c>
      <c r="C646" s="94" t="s">
        <v>115</v>
      </c>
      <c r="D646" s="92" t="s">
        <v>116</v>
      </c>
      <c r="E646" s="280">
        <f>ГРБС!G767</f>
        <v>40.5</v>
      </c>
      <c r="F646" s="280">
        <f>ГРБС!H767</f>
        <v>40.5</v>
      </c>
      <c r="G646" s="280">
        <f>ГРБС!I767</f>
        <v>40.5</v>
      </c>
      <c r="H646" s="431">
        <f t="shared" si="283"/>
        <v>100</v>
      </c>
    </row>
    <row r="647" spans="1:8" ht="94.5" x14ac:dyDescent="0.2">
      <c r="A647" s="430" t="s">
        <v>175</v>
      </c>
      <c r="B647" s="95" t="s">
        <v>827</v>
      </c>
      <c r="C647" s="108"/>
      <c r="D647" s="92" t="s">
        <v>826</v>
      </c>
      <c r="E647" s="280">
        <f>E648</f>
        <v>53.5</v>
      </c>
      <c r="F647" s="280">
        <f t="shared" ref="F647:G647" si="314">F648</f>
        <v>53.5</v>
      </c>
      <c r="G647" s="280">
        <f t="shared" si="314"/>
        <v>53.5</v>
      </c>
      <c r="H647" s="431">
        <f t="shared" si="283"/>
        <v>100</v>
      </c>
    </row>
    <row r="648" spans="1:8" ht="48" thickBot="1" x14ac:dyDescent="0.25">
      <c r="A648" s="430" t="s">
        <v>175</v>
      </c>
      <c r="B648" s="95" t="s">
        <v>827</v>
      </c>
      <c r="C648" s="112" t="s">
        <v>115</v>
      </c>
      <c r="D648" s="92" t="s">
        <v>116</v>
      </c>
      <c r="E648" s="307">
        <f>ГРБС!G769</f>
        <v>53.5</v>
      </c>
      <c r="F648" s="307">
        <f>ГРБС!H769</f>
        <v>53.5</v>
      </c>
      <c r="G648" s="307">
        <f>ГРБС!I769</f>
        <v>53.5</v>
      </c>
      <c r="H648" s="431">
        <f t="shared" si="283"/>
        <v>100</v>
      </c>
    </row>
    <row r="649" spans="1:8" ht="18" customHeight="1" thickBot="1" x14ac:dyDescent="0.25">
      <c r="A649" s="373" t="s">
        <v>195</v>
      </c>
      <c r="B649" s="236"/>
      <c r="C649" s="144"/>
      <c r="D649" s="177" t="s">
        <v>96</v>
      </c>
      <c r="E649" s="253">
        <f>E650+E668</f>
        <v>117992.6</v>
      </c>
      <c r="F649" s="253">
        <f>F650+F668</f>
        <v>117992.6</v>
      </c>
      <c r="G649" s="253">
        <f>G650+G668</f>
        <v>117268.29999999999</v>
      </c>
      <c r="H649" s="372">
        <f t="shared" si="283"/>
        <v>99.386147944871112</v>
      </c>
    </row>
    <row r="650" spans="1:8" ht="16.5" thickBot="1" x14ac:dyDescent="0.25">
      <c r="A650" s="442" t="s">
        <v>178</v>
      </c>
      <c r="B650" s="236"/>
      <c r="C650" s="144"/>
      <c r="D650" s="140" t="s">
        <v>177</v>
      </c>
      <c r="E650" s="296">
        <f>E651</f>
        <v>105531.5</v>
      </c>
      <c r="F650" s="296">
        <f t="shared" ref="F650:G650" si="315">F651</f>
        <v>105531.5</v>
      </c>
      <c r="G650" s="296">
        <f t="shared" si="315"/>
        <v>104814.39999999999</v>
      </c>
      <c r="H650" s="374">
        <f t="shared" ref="H650:H715" si="316">G650/F650*100</f>
        <v>99.320487247883321</v>
      </c>
    </row>
    <row r="651" spans="1:8" ht="47.25" x14ac:dyDescent="0.2">
      <c r="A651" s="428" t="s">
        <v>178</v>
      </c>
      <c r="B651" s="189" t="s">
        <v>41</v>
      </c>
      <c r="C651" s="197"/>
      <c r="D651" s="123" t="s">
        <v>355</v>
      </c>
      <c r="E651" s="299">
        <f>E652</f>
        <v>105531.5</v>
      </c>
      <c r="F651" s="299">
        <f t="shared" ref="F651:G651" si="317">F652</f>
        <v>105531.5</v>
      </c>
      <c r="G651" s="299">
        <f t="shared" si="317"/>
        <v>104814.39999999999</v>
      </c>
      <c r="H651" s="429">
        <f t="shared" si="316"/>
        <v>99.320487247883321</v>
      </c>
    </row>
    <row r="652" spans="1:8" ht="63" x14ac:dyDescent="0.2">
      <c r="A652" s="430" t="s">
        <v>178</v>
      </c>
      <c r="B652" s="95" t="s">
        <v>43</v>
      </c>
      <c r="C652" s="135"/>
      <c r="D652" s="92" t="s">
        <v>324</v>
      </c>
      <c r="E652" s="300">
        <f>E653+E655+E657+E661+E659+E664+E666</f>
        <v>105531.5</v>
      </c>
      <c r="F652" s="300">
        <f t="shared" ref="F652:G652" si="318">F653+F655+F657+F661+F659+F664+F666</f>
        <v>105531.5</v>
      </c>
      <c r="G652" s="300">
        <f t="shared" si="318"/>
        <v>104814.39999999999</v>
      </c>
      <c r="H652" s="431">
        <f t="shared" si="316"/>
        <v>99.320487247883321</v>
      </c>
    </row>
    <row r="653" spans="1:8" ht="63" x14ac:dyDescent="0.2">
      <c r="A653" s="430" t="s">
        <v>178</v>
      </c>
      <c r="B653" s="95" t="s">
        <v>44</v>
      </c>
      <c r="C653" s="94"/>
      <c r="D653" s="92" t="s">
        <v>111</v>
      </c>
      <c r="E653" s="300">
        <f>E654</f>
        <v>8883.4</v>
      </c>
      <c r="F653" s="300">
        <f t="shared" ref="F653:G653" si="319">F654</f>
        <v>8883.4</v>
      </c>
      <c r="G653" s="300">
        <f t="shared" si="319"/>
        <v>8883.4</v>
      </c>
      <c r="H653" s="431">
        <f t="shared" si="316"/>
        <v>100</v>
      </c>
    </row>
    <row r="654" spans="1:8" ht="15.75" x14ac:dyDescent="0.2">
      <c r="A654" s="430" t="s">
        <v>178</v>
      </c>
      <c r="B654" s="226" t="s">
        <v>44</v>
      </c>
      <c r="C654" s="94" t="s">
        <v>75</v>
      </c>
      <c r="D654" s="92" t="s">
        <v>74</v>
      </c>
      <c r="E654" s="300">
        <f>ГРБС!G467</f>
        <v>8883.4</v>
      </c>
      <c r="F654" s="280">
        <f>ГРБС!H467</f>
        <v>8883.4</v>
      </c>
      <c r="G654" s="300">
        <f>ГРБС!I467</f>
        <v>8883.4</v>
      </c>
      <c r="H654" s="431">
        <f t="shared" si="316"/>
        <v>100</v>
      </c>
    </row>
    <row r="655" spans="1:8" ht="78.75" x14ac:dyDescent="0.2">
      <c r="A655" s="430" t="s">
        <v>178</v>
      </c>
      <c r="B655" s="226" t="s">
        <v>45</v>
      </c>
      <c r="C655" s="94"/>
      <c r="D655" s="92" t="s">
        <v>112</v>
      </c>
      <c r="E655" s="300">
        <f>E656</f>
        <v>25269.3</v>
      </c>
      <c r="F655" s="300">
        <f t="shared" ref="F655:G655" si="320">F656</f>
        <v>25269.3</v>
      </c>
      <c r="G655" s="300">
        <f t="shared" si="320"/>
        <v>25269.3</v>
      </c>
      <c r="H655" s="431">
        <f t="shared" si="316"/>
        <v>100</v>
      </c>
    </row>
    <row r="656" spans="1:8" ht="15.75" x14ac:dyDescent="0.2">
      <c r="A656" s="430" t="s">
        <v>178</v>
      </c>
      <c r="B656" s="226" t="s">
        <v>45</v>
      </c>
      <c r="C656" s="94" t="s">
        <v>75</v>
      </c>
      <c r="D656" s="92" t="s">
        <v>74</v>
      </c>
      <c r="E656" s="300">
        <f>ГРБС!G469</f>
        <v>25269.3</v>
      </c>
      <c r="F656" s="280">
        <f>ГРБС!H469</f>
        <v>25269.3</v>
      </c>
      <c r="G656" s="300">
        <f>ГРБС!I469</f>
        <v>25269.3</v>
      </c>
      <c r="H656" s="431">
        <f t="shared" si="316"/>
        <v>100</v>
      </c>
    </row>
    <row r="657" spans="1:8" ht="47.25" x14ac:dyDescent="0.2">
      <c r="A657" s="430" t="s">
        <v>178</v>
      </c>
      <c r="B657" s="226" t="s">
        <v>46</v>
      </c>
      <c r="C657" s="94"/>
      <c r="D657" s="92" t="s">
        <v>113</v>
      </c>
      <c r="E657" s="300">
        <f>E658</f>
        <v>58157.5</v>
      </c>
      <c r="F657" s="300">
        <f t="shared" ref="F657:G657" si="321">F658</f>
        <v>58157.5</v>
      </c>
      <c r="G657" s="300">
        <f t="shared" si="321"/>
        <v>58157.5</v>
      </c>
      <c r="H657" s="431">
        <f t="shared" si="316"/>
        <v>100</v>
      </c>
    </row>
    <row r="658" spans="1:8" ht="15.75" x14ac:dyDescent="0.2">
      <c r="A658" s="430" t="s">
        <v>178</v>
      </c>
      <c r="B658" s="95" t="s">
        <v>46</v>
      </c>
      <c r="C658" s="94" t="s">
        <v>76</v>
      </c>
      <c r="D658" s="92" t="s">
        <v>77</v>
      </c>
      <c r="E658" s="280">
        <f>ГРБС!G471</f>
        <v>58157.5</v>
      </c>
      <c r="F658" s="280">
        <f>ГРБС!H471</f>
        <v>58157.5</v>
      </c>
      <c r="G658" s="280">
        <f>ГРБС!I471</f>
        <v>58157.5</v>
      </c>
      <c r="H658" s="431">
        <f t="shared" si="316"/>
        <v>100</v>
      </c>
    </row>
    <row r="659" spans="1:8" ht="126" x14ac:dyDescent="0.2">
      <c r="A659" s="430" t="s">
        <v>178</v>
      </c>
      <c r="B659" s="95" t="s">
        <v>580</v>
      </c>
      <c r="C659" s="94"/>
      <c r="D659" s="92" t="s">
        <v>579</v>
      </c>
      <c r="E659" s="280">
        <f>E660</f>
        <v>5929.7</v>
      </c>
      <c r="F659" s="280">
        <f t="shared" ref="F659:G659" si="322">F660</f>
        <v>5929.7</v>
      </c>
      <c r="G659" s="300">
        <f t="shared" si="322"/>
        <v>5929.5</v>
      </c>
      <c r="H659" s="431">
        <f t="shared" si="316"/>
        <v>99.996627148085068</v>
      </c>
    </row>
    <row r="660" spans="1:8" ht="15.75" x14ac:dyDescent="0.2">
      <c r="A660" s="430" t="s">
        <v>178</v>
      </c>
      <c r="B660" s="95" t="s">
        <v>580</v>
      </c>
      <c r="C660" s="94" t="s">
        <v>76</v>
      </c>
      <c r="D660" s="92" t="s">
        <v>77</v>
      </c>
      <c r="E660" s="280">
        <f>ГРБС!G473</f>
        <v>5929.7</v>
      </c>
      <c r="F660" s="280">
        <f>ГРБС!H473</f>
        <v>5929.7</v>
      </c>
      <c r="G660" s="300">
        <f>ГРБС!I473</f>
        <v>5929.5</v>
      </c>
      <c r="H660" s="431">
        <f t="shared" si="316"/>
        <v>99.996627148085068</v>
      </c>
    </row>
    <row r="661" spans="1:8" ht="47.25" x14ac:dyDescent="0.2">
      <c r="A661" s="430" t="s">
        <v>178</v>
      </c>
      <c r="B661" s="226" t="s">
        <v>395</v>
      </c>
      <c r="C661" s="94"/>
      <c r="D661" s="92" t="s">
        <v>394</v>
      </c>
      <c r="E661" s="280">
        <f>E662+E663</f>
        <v>5021.3</v>
      </c>
      <c r="F661" s="280">
        <f t="shared" ref="F661:G661" si="323">F662+F663</f>
        <v>5021.3</v>
      </c>
      <c r="G661" s="300">
        <f t="shared" si="323"/>
        <v>4962.8</v>
      </c>
      <c r="H661" s="431">
        <f t="shared" si="316"/>
        <v>98.834963057375575</v>
      </c>
    </row>
    <row r="662" spans="1:8" ht="15.75" x14ac:dyDescent="0.2">
      <c r="A662" s="430" t="s">
        <v>178</v>
      </c>
      <c r="B662" s="226" t="s">
        <v>395</v>
      </c>
      <c r="C662" s="94" t="s">
        <v>75</v>
      </c>
      <c r="D662" s="92" t="s">
        <v>74</v>
      </c>
      <c r="E662" s="280">
        <f>ГРБС!G475</f>
        <v>1300.5</v>
      </c>
      <c r="F662" s="280">
        <f>ГРБС!H475</f>
        <v>1300.5</v>
      </c>
      <c r="G662" s="300">
        <f>ГРБС!I475</f>
        <v>1244.4000000000001</v>
      </c>
      <c r="H662" s="431">
        <f t="shared" si="316"/>
        <v>95.686274509803923</v>
      </c>
    </row>
    <row r="663" spans="1:8" ht="15.75" x14ac:dyDescent="0.2">
      <c r="A663" s="430" t="s">
        <v>178</v>
      </c>
      <c r="B663" s="95" t="s">
        <v>395</v>
      </c>
      <c r="C663" s="94" t="s">
        <v>76</v>
      </c>
      <c r="D663" s="92" t="s">
        <v>77</v>
      </c>
      <c r="E663" s="280">
        <f>ГРБС!G476</f>
        <v>3720.8</v>
      </c>
      <c r="F663" s="280">
        <f>ГРБС!H476</f>
        <v>3720.8</v>
      </c>
      <c r="G663" s="300">
        <f>ГРБС!I476</f>
        <v>3718.4</v>
      </c>
      <c r="H663" s="431">
        <f t="shared" si="316"/>
        <v>99.935497742420992</v>
      </c>
    </row>
    <row r="664" spans="1:8" ht="130.9" customHeight="1" x14ac:dyDescent="0.2">
      <c r="A664" s="434" t="s">
        <v>178</v>
      </c>
      <c r="B664" s="93" t="s">
        <v>704</v>
      </c>
      <c r="C664" s="219"/>
      <c r="D664" s="92" t="s">
        <v>703</v>
      </c>
      <c r="E664" s="280">
        <f>E665</f>
        <v>454.1</v>
      </c>
      <c r="F664" s="280">
        <f t="shared" ref="F664:G664" si="324">F665</f>
        <v>454.1</v>
      </c>
      <c r="G664" s="300">
        <f t="shared" si="324"/>
        <v>322.39999999999998</v>
      </c>
      <c r="H664" s="431">
        <f t="shared" si="316"/>
        <v>70.997577626073536</v>
      </c>
    </row>
    <row r="665" spans="1:8" ht="15.75" x14ac:dyDescent="0.2">
      <c r="A665" s="434" t="s">
        <v>178</v>
      </c>
      <c r="B665" s="93" t="s">
        <v>704</v>
      </c>
      <c r="C665" s="94" t="s">
        <v>76</v>
      </c>
      <c r="D665" s="96" t="s">
        <v>77</v>
      </c>
      <c r="E665" s="280">
        <f>ГРБС!G478</f>
        <v>454.1</v>
      </c>
      <c r="F665" s="280">
        <f>ГРБС!H478</f>
        <v>454.1</v>
      </c>
      <c r="G665" s="300">
        <f>ГРБС!I478</f>
        <v>322.39999999999998</v>
      </c>
      <c r="H665" s="431">
        <f t="shared" si="316"/>
        <v>70.997577626073536</v>
      </c>
    </row>
    <row r="666" spans="1:8" ht="123" customHeight="1" x14ac:dyDescent="0.2">
      <c r="A666" s="434" t="s">
        <v>178</v>
      </c>
      <c r="B666" s="95" t="s">
        <v>705</v>
      </c>
      <c r="C666" s="94"/>
      <c r="D666" s="92" t="s">
        <v>703</v>
      </c>
      <c r="E666" s="280">
        <f t="shared" ref="E666:G666" si="325">E667</f>
        <v>1816.2</v>
      </c>
      <c r="F666" s="280">
        <f t="shared" si="325"/>
        <v>1816.2</v>
      </c>
      <c r="G666" s="300">
        <f t="shared" si="325"/>
        <v>1289.5</v>
      </c>
      <c r="H666" s="431">
        <f t="shared" si="316"/>
        <v>70.999889879969174</v>
      </c>
    </row>
    <row r="667" spans="1:8" ht="16.5" thickBot="1" x14ac:dyDescent="0.25">
      <c r="A667" s="434" t="s">
        <v>178</v>
      </c>
      <c r="B667" s="99" t="s">
        <v>705</v>
      </c>
      <c r="C667" s="98" t="s">
        <v>76</v>
      </c>
      <c r="D667" s="96" t="s">
        <v>77</v>
      </c>
      <c r="E667" s="287">
        <f>ГРБС!G480</f>
        <v>1816.2</v>
      </c>
      <c r="F667" s="287">
        <f>ГРБС!H480</f>
        <v>1816.2</v>
      </c>
      <c r="G667" s="307">
        <f>ГРБС!I480</f>
        <v>1289.5</v>
      </c>
      <c r="H667" s="433">
        <f t="shared" si="316"/>
        <v>70.999889879969174</v>
      </c>
    </row>
    <row r="668" spans="1:8" ht="32.450000000000003" customHeight="1" thickBot="1" x14ac:dyDescent="0.25">
      <c r="A668" s="243" t="s">
        <v>578</v>
      </c>
      <c r="B668" s="173"/>
      <c r="C668" s="142"/>
      <c r="D668" s="245" t="s">
        <v>577</v>
      </c>
      <c r="E668" s="282">
        <f>E669</f>
        <v>12461.1</v>
      </c>
      <c r="F668" s="282">
        <f t="shared" ref="F668:G668" si="326">F669</f>
        <v>12461.1</v>
      </c>
      <c r="G668" s="296">
        <f t="shared" si="326"/>
        <v>12453.900000000001</v>
      </c>
      <c r="H668" s="374">
        <f t="shared" si="316"/>
        <v>99.942220189228891</v>
      </c>
    </row>
    <row r="669" spans="1:8" ht="31.5" x14ac:dyDescent="0.2">
      <c r="A669" s="428" t="s">
        <v>578</v>
      </c>
      <c r="B669" s="106" t="s">
        <v>40</v>
      </c>
      <c r="C669" s="105"/>
      <c r="D669" s="256" t="s">
        <v>417</v>
      </c>
      <c r="E669" s="279">
        <f>E670+E672</f>
        <v>12461.1</v>
      </c>
      <c r="F669" s="279">
        <f t="shared" ref="F669:G669" si="327">F670+F672</f>
        <v>12461.1</v>
      </c>
      <c r="G669" s="279">
        <f t="shared" si="327"/>
        <v>12453.900000000001</v>
      </c>
      <c r="H669" s="429">
        <f t="shared" si="316"/>
        <v>99.942220189228891</v>
      </c>
    </row>
    <row r="670" spans="1:8" ht="63" x14ac:dyDescent="0.2">
      <c r="A670" s="430" t="s">
        <v>578</v>
      </c>
      <c r="B670" s="108" t="s">
        <v>670</v>
      </c>
      <c r="C670" s="108"/>
      <c r="D670" s="200" t="s">
        <v>669</v>
      </c>
      <c r="E670" s="280">
        <f>E671</f>
        <v>12292.9</v>
      </c>
      <c r="F670" s="280">
        <f t="shared" ref="F670:G670" si="328">F671</f>
        <v>12292.9</v>
      </c>
      <c r="G670" s="300">
        <f t="shared" si="328"/>
        <v>12285.7</v>
      </c>
      <c r="H670" s="431">
        <f t="shared" si="316"/>
        <v>99.94142960570737</v>
      </c>
    </row>
    <row r="671" spans="1:8" ht="31.5" x14ac:dyDescent="0.2">
      <c r="A671" s="434" t="s">
        <v>578</v>
      </c>
      <c r="B671" s="121" t="s">
        <v>670</v>
      </c>
      <c r="C671" s="121" t="s">
        <v>137</v>
      </c>
      <c r="D671" s="96" t="s">
        <v>144</v>
      </c>
      <c r="E671" s="281">
        <f>ГРБС!G484</f>
        <v>12292.9</v>
      </c>
      <c r="F671" s="281">
        <f>ГРБС!H484</f>
        <v>12292.9</v>
      </c>
      <c r="G671" s="301">
        <f>ГРБС!I484</f>
        <v>12285.7</v>
      </c>
      <c r="H671" s="433">
        <f t="shared" si="316"/>
        <v>99.94142960570737</v>
      </c>
    </row>
    <row r="672" spans="1:8" ht="141.75" x14ac:dyDescent="0.2">
      <c r="A672" s="430" t="s">
        <v>578</v>
      </c>
      <c r="B672" s="93" t="s">
        <v>828</v>
      </c>
      <c r="C672" s="94"/>
      <c r="D672" s="126" t="s">
        <v>822</v>
      </c>
      <c r="E672" s="280">
        <f>E673</f>
        <v>168.2</v>
      </c>
      <c r="F672" s="280">
        <f t="shared" ref="F672:G672" si="329">F673</f>
        <v>168.2</v>
      </c>
      <c r="G672" s="280">
        <f t="shared" si="329"/>
        <v>168.2</v>
      </c>
      <c r="H672" s="431">
        <f t="shared" si="316"/>
        <v>100</v>
      </c>
    </row>
    <row r="673" spans="1:8" ht="32.25" thickBot="1" x14ac:dyDescent="0.25">
      <c r="A673" s="434" t="s">
        <v>578</v>
      </c>
      <c r="B673" s="97" t="s">
        <v>828</v>
      </c>
      <c r="C673" s="98" t="s">
        <v>137</v>
      </c>
      <c r="D673" s="96" t="s">
        <v>144</v>
      </c>
      <c r="E673" s="307">
        <f>ГРБС!G486</f>
        <v>168.2</v>
      </c>
      <c r="F673" s="307">
        <f>ГРБС!H486</f>
        <v>168.2</v>
      </c>
      <c r="G673" s="307">
        <f>ГРБС!I486</f>
        <v>168.2</v>
      </c>
      <c r="H673" s="431">
        <f t="shared" si="316"/>
        <v>100</v>
      </c>
    </row>
    <row r="674" spans="1:8" ht="16.5" thickBot="1" x14ac:dyDescent="0.25">
      <c r="A674" s="373" t="s">
        <v>1</v>
      </c>
      <c r="B674" s="246"/>
      <c r="C674" s="144"/>
      <c r="D674" s="177" t="s">
        <v>0</v>
      </c>
      <c r="E674" s="253">
        <f>E675</f>
        <v>305</v>
      </c>
      <c r="F674" s="253">
        <f t="shared" ref="F674:G674" si="330">F675</f>
        <v>305</v>
      </c>
      <c r="G674" s="253">
        <f t="shared" si="330"/>
        <v>279.89999999999998</v>
      </c>
      <c r="H674" s="372">
        <f t="shared" si="316"/>
        <v>91.770491803278688</v>
      </c>
    </row>
    <row r="675" spans="1:8" ht="32.25" thickBot="1" x14ac:dyDescent="0.25">
      <c r="A675" s="243" t="s">
        <v>3</v>
      </c>
      <c r="B675" s="246"/>
      <c r="C675" s="144"/>
      <c r="D675" s="247" t="s">
        <v>2</v>
      </c>
      <c r="E675" s="296">
        <f>E676+E681+E694</f>
        <v>305</v>
      </c>
      <c r="F675" s="296">
        <f t="shared" ref="F675:G675" si="331">F676+F681+F694</f>
        <v>305</v>
      </c>
      <c r="G675" s="296">
        <f t="shared" si="331"/>
        <v>279.89999999999998</v>
      </c>
      <c r="H675" s="374">
        <f t="shared" si="316"/>
        <v>91.770491803278688</v>
      </c>
    </row>
    <row r="676" spans="1:8" ht="78.75" x14ac:dyDescent="0.2">
      <c r="A676" s="432" t="s">
        <v>3</v>
      </c>
      <c r="B676" s="222" t="s">
        <v>4</v>
      </c>
      <c r="C676" s="238"/>
      <c r="D676" s="110" t="s">
        <v>624</v>
      </c>
      <c r="E676" s="307">
        <f>E677+E679</f>
        <v>30</v>
      </c>
      <c r="F676" s="307">
        <f t="shared" ref="F676:G676" si="332">F677+F679</f>
        <v>30</v>
      </c>
      <c r="G676" s="307">
        <f t="shared" si="332"/>
        <v>29.9</v>
      </c>
      <c r="H676" s="429">
        <f t="shared" si="316"/>
        <v>99.666666666666657</v>
      </c>
    </row>
    <row r="677" spans="1:8" ht="47.25" x14ac:dyDescent="0.2">
      <c r="A677" s="430" t="s">
        <v>3</v>
      </c>
      <c r="B677" s="248" t="s">
        <v>5</v>
      </c>
      <c r="C677" s="135"/>
      <c r="D677" s="200" t="s">
        <v>671</v>
      </c>
      <c r="E677" s="300">
        <f>E678</f>
        <v>25</v>
      </c>
      <c r="F677" s="300">
        <f t="shared" ref="F677:G677" si="333">F678</f>
        <v>25</v>
      </c>
      <c r="G677" s="300">
        <f t="shared" si="333"/>
        <v>24.9</v>
      </c>
      <c r="H677" s="431">
        <f t="shared" si="316"/>
        <v>99.6</v>
      </c>
    </row>
    <row r="678" spans="1:8" ht="47.25" x14ac:dyDescent="0.2">
      <c r="A678" s="430" t="s">
        <v>3</v>
      </c>
      <c r="B678" s="36" t="s">
        <v>5</v>
      </c>
      <c r="C678" s="91" t="s">
        <v>118</v>
      </c>
      <c r="D678" s="127" t="s">
        <v>119</v>
      </c>
      <c r="E678" s="300">
        <f>ГРБС!G491</f>
        <v>25</v>
      </c>
      <c r="F678" s="280">
        <f>ГРБС!H491</f>
        <v>25</v>
      </c>
      <c r="G678" s="300">
        <f>ГРБС!I491</f>
        <v>24.9</v>
      </c>
      <c r="H678" s="431">
        <f t="shared" si="316"/>
        <v>99.6</v>
      </c>
    </row>
    <row r="679" spans="1:8" ht="63" x14ac:dyDescent="0.2">
      <c r="A679" s="430" t="s">
        <v>3</v>
      </c>
      <c r="B679" s="161" t="s">
        <v>7</v>
      </c>
      <c r="C679" s="135"/>
      <c r="D679" s="92" t="s">
        <v>6</v>
      </c>
      <c r="E679" s="307">
        <f>E680</f>
        <v>5</v>
      </c>
      <c r="F679" s="307">
        <f t="shared" ref="F679:G679" si="334">F680</f>
        <v>5</v>
      </c>
      <c r="G679" s="307">
        <f t="shared" si="334"/>
        <v>5</v>
      </c>
      <c r="H679" s="431">
        <f t="shared" si="316"/>
        <v>100</v>
      </c>
    </row>
    <row r="680" spans="1:8" ht="47.25" x14ac:dyDescent="0.2">
      <c r="A680" s="430" t="s">
        <v>3</v>
      </c>
      <c r="B680" s="36" t="s">
        <v>7</v>
      </c>
      <c r="C680" s="98" t="s">
        <v>118</v>
      </c>
      <c r="D680" s="96" t="s">
        <v>119</v>
      </c>
      <c r="E680" s="300">
        <f>ГРБС!G493</f>
        <v>5</v>
      </c>
      <c r="F680" s="280">
        <f>ГРБС!H493</f>
        <v>5</v>
      </c>
      <c r="G680" s="300">
        <f>ГРБС!I493</f>
        <v>5</v>
      </c>
      <c r="H680" s="431">
        <f t="shared" si="316"/>
        <v>100</v>
      </c>
    </row>
    <row r="681" spans="1:8" ht="66.599999999999994" customHeight="1" x14ac:dyDescent="0.2">
      <c r="A681" s="430" t="s">
        <v>3</v>
      </c>
      <c r="B681" s="224" t="s">
        <v>11</v>
      </c>
      <c r="C681" s="94"/>
      <c r="D681" s="120" t="s">
        <v>529</v>
      </c>
      <c r="E681" s="307">
        <f>E682+E684+E686+E688+E690+E692</f>
        <v>240</v>
      </c>
      <c r="F681" s="307">
        <f t="shared" ref="F681:G681" si="335">F682+F684+F686+F688+F690+F692</f>
        <v>240</v>
      </c>
      <c r="G681" s="307">
        <f t="shared" si="335"/>
        <v>215</v>
      </c>
      <c r="H681" s="431">
        <f t="shared" si="316"/>
        <v>89.583333333333343</v>
      </c>
    </row>
    <row r="682" spans="1:8" ht="94.5" x14ac:dyDescent="0.2">
      <c r="A682" s="430" t="s">
        <v>3</v>
      </c>
      <c r="B682" s="161" t="s">
        <v>8</v>
      </c>
      <c r="C682" s="143"/>
      <c r="D682" s="125" t="s">
        <v>550</v>
      </c>
      <c r="E682" s="300">
        <f>E683</f>
        <v>20</v>
      </c>
      <c r="F682" s="300">
        <f t="shared" ref="F682:G682" si="336">F683</f>
        <v>20</v>
      </c>
      <c r="G682" s="300">
        <f t="shared" si="336"/>
        <v>20</v>
      </c>
      <c r="H682" s="431">
        <f t="shared" si="316"/>
        <v>100</v>
      </c>
    </row>
    <row r="683" spans="1:8" ht="47.25" x14ac:dyDescent="0.2">
      <c r="A683" s="430" t="s">
        <v>3</v>
      </c>
      <c r="B683" s="161" t="s">
        <v>8</v>
      </c>
      <c r="C683" s="94" t="s">
        <v>118</v>
      </c>
      <c r="D683" s="117" t="s">
        <v>119</v>
      </c>
      <c r="E683" s="300">
        <f>ГРБС!G496</f>
        <v>20</v>
      </c>
      <c r="F683" s="280">
        <f>ГРБС!H496</f>
        <v>20</v>
      </c>
      <c r="G683" s="300">
        <f>ГРБС!I496</f>
        <v>20</v>
      </c>
      <c r="H683" s="431">
        <f t="shared" si="316"/>
        <v>100</v>
      </c>
    </row>
    <row r="684" spans="1:8" ht="63" x14ac:dyDescent="0.2">
      <c r="A684" s="430" t="s">
        <v>3</v>
      </c>
      <c r="B684" s="161" t="s">
        <v>9</v>
      </c>
      <c r="C684" s="94"/>
      <c r="D684" s="125" t="s">
        <v>551</v>
      </c>
      <c r="E684" s="300">
        <f>E685</f>
        <v>35</v>
      </c>
      <c r="F684" s="300">
        <f t="shared" ref="F684:G684" si="337">F685</f>
        <v>35</v>
      </c>
      <c r="G684" s="300">
        <f t="shared" si="337"/>
        <v>35</v>
      </c>
      <c r="H684" s="431">
        <f t="shared" si="316"/>
        <v>100</v>
      </c>
    </row>
    <row r="685" spans="1:8" ht="47.25" x14ac:dyDescent="0.2">
      <c r="A685" s="430" t="s">
        <v>3</v>
      </c>
      <c r="B685" s="249" t="s">
        <v>9</v>
      </c>
      <c r="C685" s="94" t="s">
        <v>118</v>
      </c>
      <c r="D685" s="117" t="s">
        <v>119</v>
      </c>
      <c r="E685" s="307">
        <f>ГРБС!G497</f>
        <v>35</v>
      </c>
      <c r="F685" s="280">
        <f>ГРБС!H498</f>
        <v>35</v>
      </c>
      <c r="G685" s="300">
        <f>ГРБС!I498</f>
        <v>35</v>
      </c>
      <c r="H685" s="431">
        <f t="shared" si="316"/>
        <v>100</v>
      </c>
    </row>
    <row r="686" spans="1:8" ht="78.75" x14ac:dyDescent="0.2">
      <c r="A686" s="430" t="s">
        <v>3</v>
      </c>
      <c r="B686" s="248" t="s">
        <v>10</v>
      </c>
      <c r="C686" s="94"/>
      <c r="D686" s="125" t="s">
        <v>326</v>
      </c>
      <c r="E686" s="300">
        <f>E687</f>
        <v>60</v>
      </c>
      <c r="F686" s="300">
        <f t="shared" ref="F686:G686" si="338">F687</f>
        <v>60</v>
      </c>
      <c r="G686" s="300">
        <f t="shared" si="338"/>
        <v>60</v>
      </c>
      <c r="H686" s="431">
        <f t="shared" si="316"/>
        <v>100</v>
      </c>
    </row>
    <row r="687" spans="1:8" ht="47.25" x14ac:dyDescent="0.2">
      <c r="A687" s="430" t="s">
        <v>3</v>
      </c>
      <c r="B687" s="248" t="s">
        <v>10</v>
      </c>
      <c r="C687" s="91" t="s">
        <v>118</v>
      </c>
      <c r="D687" s="117" t="s">
        <v>119</v>
      </c>
      <c r="E687" s="307">
        <f>ГРБС!G500</f>
        <v>60</v>
      </c>
      <c r="F687" s="280">
        <f>ГРБС!H500</f>
        <v>60</v>
      </c>
      <c r="G687" s="300">
        <f>ГРБС!I500</f>
        <v>60</v>
      </c>
      <c r="H687" s="431">
        <f t="shared" si="316"/>
        <v>100</v>
      </c>
    </row>
    <row r="688" spans="1:8" ht="110.25" x14ac:dyDescent="0.2">
      <c r="A688" s="430" t="s">
        <v>3</v>
      </c>
      <c r="B688" s="225" t="s">
        <v>12</v>
      </c>
      <c r="C688" s="98"/>
      <c r="D688" s="125" t="s">
        <v>552</v>
      </c>
      <c r="E688" s="300">
        <f>E689</f>
        <v>25</v>
      </c>
      <c r="F688" s="300">
        <f t="shared" ref="F688:G688" si="339">F689</f>
        <v>25</v>
      </c>
      <c r="G688" s="300">
        <f t="shared" si="339"/>
        <v>0</v>
      </c>
      <c r="H688" s="431">
        <f t="shared" si="316"/>
        <v>0</v>
      </c>
    </row>
    <row r="689" spans="1:8" ht="47.25" x14ac:dyDescent="0.2">
      <c r="A689" s="430" t="s">
        <v>3</v>
      </c>
      <c r="B689" s="249" t="s">
        <v>12</v>
      </c>
      <c r="C689" s="94" t="s">
        <v>118</v>
      </c>
      <c r="D689" s="117" t="s">
        <v>119</v>
      </c>
      <c r="E689" s="307">
        <f>ГРБС!G502</f>
        <v>25</v>
      </c>
      <c r="F689" s="280">
        <f>ГРБС!H502</f>
        <v>25</v>
      </c>
      <c r="G689" s="300">
        <f>ГРБС!I502</f>
        <v>0</v>
      </c>
      <c r="H689" s="431">
        <f t="shared" si="316"/>
        <v>0</v>
      </c>
    </row>
    <row r="690" spans="1:8" ht="63" x14ac:dyDescent="0.2">
      <c r="A690" s="430" t="s">
        <v>3</v>
      </c>
      <c r="B690" s="161" t="s">
        <v>13</v>
      </c>
      <c r="C690" s="91"/>
      <c r="D690" s="125" t="s">
        <v>553</v>
      </c>
      <c r="E690" s="300">
        <f>E691</f>
        <v>15</v>
      </c>
      <c r="F690" s="300">
        <f t="shared" ref="F690:G690" si="340">F691</f>
        <v>15</v>
      </c>
      <c r="G690" s="300">
        <f t="shared" si="340"/>
        <v>15</v>
      </c>
      <c r="H690" s="431">
        <f t="shared" si="316"/>
        <v>100</v>
      </c>
    </row>
    <row r="691" spans="1:8" ht="47.25" x14ac:dyDescent="0.2">
      <c r="A691" s="430" t="s">
        <v>3</v>
      </c>
      <c r="B691" s="225" t="s">
        <v>13</v>
      </c>
      <c r="C691" s="94" t="s">
        <v>118</v>
      </c>
      <c r="D691" s="117" t="s">
        <v>119</v>
      </c>
      <c r="E691" s="299">
        <f>ГРБС!G504</f>
        <v>15</v>
      </c>
      <c r="F691" s="280">
        <f>ГРБС!H504</f>
        <v>15</v>
      </c>
      <c r="G691" s="300">
        <f>ГРБС!I504</f>
        <v>15</v>
      </c>
      <c r="H691" s="431">
        <f t="shared" si="316"/>
        <v>100</v>
      </c>
    </row>
    <row r="692" spans="1:8" ht="110.25" x14ac:dyDescent="0.2">
      <c r="A692" s="430" t="s">
        <v>3</v>
      </c>
      <c r="B692" s="161" t="s">
        <v>14</v>
      </c>
      <c r="C692" s="94"/>
      <c r="D692" s="125" t="s">
        <v>554</v>
      </c>
      <c r="E692" s="300">
        <f>E693</f>
        <v>85</v>
      </c>
      <c r="F692" s="300">
        <f t="shared" ref="F692:G692" si="341">F693</f>
        <v>85</v>
      </c>
      <c r="G692" s="300">
        <f t="shared" si="341"/>
        <v>85</v>
      </c>
      <c r="H692" s="431">
        <f t="shared" si="316"/>
        <v>100</v>
      </c>
    </row>
    <row r="693" spans="1:8" ht="47.25" x14ac:dyDescent="0.2">
      <c r="A693" s="430" t="s">
        <v>3</v>
      </c>
      <c r="B693" s="235" t="s">
        <v>14</v>
      </c>
      <c r="C693" s="98" t="s">
        <v>118</v>
      </c>
      <c r="D693" s="110" t="s">
        <v>119</v>
      </c>
      <c r="E693" s="307">
        <f>ГРБС!G506</f>
        <v>85</v>
      </c>
      <c r="F693" s="281">
        <f>ГРБС!H506</f>
        <v>85</v>
      </c>
      <c r="G693" s="301">
        <f>ГРБС!I506</f>
        <v>85</v>
      </c>
      <c r="H693" s="431">
        <f t="shared" si="316"/>
        <v>100</v>
      </c>
    </row>
    <row r="694" spans="1:8" ht="33" customHeight="1" x14ac:dyDescent="0.2">
      <c r="A694" s="430" t="s">
        <v>3</v>
      </c>
      <c r="B694" s="95" t="s">
        <v>504</v>
      </c>
      <c r="C694" s="94"/>
      <c r="D694" s="126" t="s">
        <v>503</v>
      </c>
      <c r="E694" s="280">
        <f>E695+E697</f>
        <v>35</v>
      </c>
      <c r="F694" s="280">
        <f t="shared" ref="F694:G694" si="342">F695+F697</f>
        <v>35</v>
      </c>
      <c r="G694" s="300">
        <f t="shared" si="342"/>
        <v>35</v>
      </c>
      <c r="H694" s="431">
        <f t="shared" si="316"/>
        <v>100</v>
      </c>
    </row>
    <row r="695" spans="1:8" ht="94.5" x14ac:dyDescent="0.2">
      <c r="A695" s="430" t="s">
        <v>3</v>
      </c>
      <c r="B695" s="99" t="s">
        <v>506</v>
      </c>
      <c r="C695" s="121"/>
      <c r="D695" s="126" t="s">
        <v>505</v>
      </c>
      <c r="E695" s="289">
        <f>E696</f>
        <v>10</v>
      </c>
      <c r="F695" s="280">
        <f t="shared" ref="F695:G695" si="343">F696</f>
        <v>10</v>
      </c>
      <c r="G695" s="300">
        <f t="shared" si="343"/>
        <v>10</v>
      </c>
      <c r="H695" s="431">
        <f t="shared" si="316"/>
        <v>100</v>
      </c>
    </row>
    <row r="696" spans="1:8" ht="47.25" x14ac:dyDescent="0.2">
      <c r="A696" s="430" t="s">
        <v>3</v>
      </c>
      <c r="B696" s="99" t="s">
        <v>506</v>
      </c>
      <c r="C696" s="94" t="s">
        <v>118</v>
      </c>
      <c r="D696" s="96" t="s">
        <v>119</v>
      </c>
      <c r="E696" s="280">
        <f>ГРБС!G509</f>
        <v>10</v>
      </c>
      <c r="F696" s="280">
        <f>ГРБС!H509</f>
        <v>10</v>
      </c>
      <c r="G696" s="300">
        <f>ГРБС!I509</f>
        <v>10</v>
      </c>
      <c r="H696" s="431">
        <f t="shared" si="316"/>
        <v>100</v>
      </c>
    </row>
    <row r="697" spans="1:8" ht="63" x14ac:dyDescent="0.2">
      <c r="A697" s="430" t="s">
        <v>3</v>
      </c>
      <c r="B697" s="128" t="s">
        <v>508</v>
      </c>
      <c r="C697" s="94"/>
      <c r="D697" s="126" t="s">
        <v>507</v>
      </c>
      <c r="E697" s="280">
        <f>E698</f>
        <v>25</v>
      </c>
      <c r="F697" s="280">
        <f t="shared" ref="F697:G697" si="344">F698</f>
        <v>25</v>
      </c>
      <c r="G697" s="300">
        <f t="shared" si="344"/>
        <v>25</v>
      </c>
      <c r="H697" s="431">
        <f t="shared" si="316"/>
        <v>100</v>
      </c>
    </row>
    <row r="698" spans="1:8" ht="48" thickBot="1" x14ac:dyDescent="0.25">
      <c r="A698" s="432" t="s">
        <v>3</v>
      </c>
      <c r="B698" s="132" t="s">
        <v>508</v>
      </c>
      <c r="C698" s="112" t="s">
        <v>118</v>
      </c>
      <c r="D698" s="127" t="s">
        <v>119</v>
      </c>
      <c r="E698" s="281">
        <f>ГРБС!G511</f>
        <v>25</v>
      </c>
      <c r="F698" s="281">
        <f>ГРБС!H511</f>
        <v>25</v>
      </c>
      <c r="G698" s="301">
        <f>ГРБС!I511</f>
        <v>25</v>
      </c>
      <c r="H698" s="433">
        <f t="shared" si="316"/>
        <v>100</v>
      </c>
    </row>
    <row r="699" spans="1:8" ht="16.5" thickBot="1" x14ac:dyDescent="0.25">
      <c r="A699" s="373">
        <v>1000</v>
      </c>
      <c r="B699" s="230"/>
      <c r="C699" s="181"/>
      <c r="D699" s="177" t="s">
        <v>196</v>
      </c>
      <c r="E699" s="253">
        <f>E700+E711+E753+E739</f>
        <v>153340.1</v>
      </c>
      <c r="F699" s="253">
        <f>F700+F711+F753+F739</f>
        <v>160040.1</v>
      </c>
      <c r="G699" s="253">
        <f>G700+G711+G753+G739</f>
        <v>153242.40000000002</v>
      </c>
      <c r="H699" s="372">
        <f t="shared" si="316"/>
        <v>95.752502029178942</v>
      </c>
    </row>
    <row r="700" spans="1:8" ht="16.5" thickBot="1" x14ac:dyDescent="0.25">
      <c r="A700" s="243">
        <v>1001</v>
      </c>
      <c r="B700" s="217"/>
      <c r="C700" s="142"/>
      <c r="D700" s="140" t="s">
        <v>169</v>
      </c>
      <c r="E700" s="296">
        <f>E701+E704+E708</f>
        <v>16475.7</v>
      </c>
      <c r="F700" s="296">
        <f t="shared" ref="F700:G700" si="345">F701+F704+F708</f>
        <v>16475.7</v>
      </c>
      <c r="G700" s="296">
        <f t="shared" si="345"/>
        <v>15788.7</v>
      </c>
      <c r="H700" s="374">
        <f t="shared" si="316"/>
        <v>95.830222691600355</v>
      </c>
    </row>
    <row r="701" spans="1:8" ht="31.5" x14ac:dyDescent="0.2">
      <c r="A701" s="432" t="s">
        <v>176</v>
      </c>
      <c r="B701" s="222" t="s">
        <v>40</v>
      </c>
      <c r="C701" s="197"/>
      <c r="D701" s="123" t="s">
        <v>417</v>
      </c>
      <c r="E701" s="279">
        <f>E702</f>
        <v>3775.8999999999996</v>
      </c>
      <c r="F701" s="279">
        <f t="shared" ref="F701:G701" si="346">F702</f>
        <v>3775.8999999999996</v>
      </c>
      <c r="G701" s="299">
        <f t="shared" si="346"/>
        <v>3269</v>
      </c>
      <c r="H701" s="429">
        <f t="shared" si="316"/>
        <v>86.575386000688582</v>
      </c>
    </row>
    <row r="702" spans="1:8" ht="78.75" x14ac:dyDescent="0.2">
      <c r="A702" s="436">
        <v>1001</v>
      </c>
      <c r="B702" s="128" t="s">
        <v>378</v>
      </c>
      <c r="C702" s="219"/>
      <c r="D702" s="92" t="s">
        <v>103</v>
      </c>
      <c r="E702" s="280">
        <f>E703</f>
        <v>3775.8999999999996</v>
      </c>
      <c r="F702" s="280">
        <f t="shared" ref="F702:G702" si="347">F703</f>
        <v>3775.8999999999996</v>
      </c>
      <c r="G702" s="300">
        <f t="shared" si="347"/>
        <v>3269</v>
      </c>
      <c r="H702" s="431">
        <f t="shared" si="316"/>
        <v>86.575386000688582</v>
      </c>
    </row>
    <row r="703" spans="1:8" ht="47.25" x14ac:dyDescent="0.2">
      <c r="A703" s="430">
        <v>1001</v>
      </c>
      <c r="B703" s="146" t="s">
        <v>378</v>
      </c>
      <c r="C703" s="143" t="s">
        <v>281</v>
      </c>
      <c r="D703" s="110" t="s">
        <v>147</v>
      </c>
      <c r="E703" s="307">
        <f>ГРБС!G826+ГРБС!G839+ГРБС!G860</f>
        <v>3775.8999999999996</v>
      </c>
      <c r="F703" s="307">
        <f>ГРБС!H826+ГРБС!H839+ГРБС!H860</f>
        <v>3775.8999999999996</v>
      </c>
      <c r="G703" s="307">
        <f>ГРБС!I826+ГРБС!I839+ГРБС!I860</f>
        <v>3269</v>
      </c>
      <c r="H703" s="431">
        <f t="shared" si="316"/>
        <v>86.575386000688582</v>
      </c>
    </row>
    <row r="704" spans="1:8" ht="47.25" x14ac:dyDescent="0.2">
      <c r="A704" s="430" t="s">
        <v>176</v>
      </c>
      <c r="B704" s="95" t="s">
        <v>229</v>
      </c>
      <c r="C704" s="94"/>
      <c r="D704" s="92" t="s">
        <v>363</v>
      </c>
      <c r="E704" s="300">
        <f>E705</f>
        <v>905.8</v>
      </c>
      <c r="F704" s="300">
        <f t="shared" ref="F704:G704" si="348">F705</f>
        <v>905.8</v>
      </c>
      <c r="G704" s="300">
        <f t="shared" si="348"/>
        <v>859</v>
      </c>
      <c r="H704" s="431">
        <f t="shared" si="316"/>
        <v>94.83329653345109</v>
      </c>
    </row>
    <row r="705" spans="1:8" ht="78.75" x14ac:dyDescent="0.2">
      <c r="A705" s="430" t="s">
        <v>176</v>
      </c>
      <c r="B705" s="95" t="s">
        <v>258</v>
      </c>
      <c r="C705" s="94"/>
      <c r="D705" s="92" t="s">
        <v>362</v>
      </c>
      <c r="E705" s="300">
        <f>E706</f>
        <v>905.8</v>
      </c>
      <c r="F705" s="300">
        <f t="shared" ref="F705:G705" si="349">F706</f>
        <v>905.8</v>
      </c>
      <c r="G705" s="300">
        <f t="shared" si="349"/>
        <v>859</v>
      </c>
      <c r="H705" s="431">
        <f t="shared" si="316"/>
        <v>94.83329653345109</v>
      </c>
    </row>
    <row r="706" spans="1:8" ht="78.75" x14ac:dyDescent="0.2">
      <c r="A706" s="430" t="s">
        <v>176</v>
      </c>
      <c r="B706" s="95" t="s">
        <v>415</v>
      </c>
      <c r="C706" s="94"/>
      <c r="D706" s="92" t="s">
        <v>103</v>
      </c>
      <c r="E706" s="300">
        <f>E707</f>
        <v>905.8</v>
      </c>
      <c r="F706" s="300">
        <f t="shared" ref="F706:G706" si="350">F707</f>
        <v>905.8</v>
      </c>
      <c r="G706" s="300">
        <f t="shared" si="350"/>
        <v>859</v>
      </c>
      <c r="H706" s="431">
        <f t="shared" si="316"/>
        <v>94.83329653345109</v>
      </c>
    </row>
    <row r="707" spans="1:8" ht="47.25" x14ac:dyDescent="0.2">
      <c r="A707" s="430" t="s">
        <v>176</v>
      </c>
      <c r="B707" s="95" t="s">
        <v>415</v>
      </c>
      <c r="C707" s="91" t="s">
        <v>281</v>
      </c>
      <c r="D707" s="110" t="s">
        <v>147</v>
      </c>
      <c r="E707" s="300">
        <f>ГРБС!G775</f>
        <v>905.8</v>
      </c>
      <c r="F707" s="280">
        <f>ГРБС!H775</f>
        <v>905.8</v>
      </c>
      <c r="G707" s="300">
        <f>ГРБС!I775</f>
        <v>859</v>
      </c>
      <c r="H707" s="431">
        <f t="shared" si="316"/>
        <v>94.83329653345109</v>
      </c>
    </row>
    <row r="708" spans="1:8" ht="110.25" x14ac:dyDescent="0.2">
      <c r="A708" s="430" t="s">
        <v>176</v>
      </c>
      <c r="B708" s="95" t="s">
        <v>224</v>
      </c>
      <c r="C708" s="94"/>
      <c r="D708" s="92" t="s">
        <v>525</v>
      </c>
      <c r="E708" s="301">
        <f>E709</f>
        <v>11794</v>
      </c>
      <c r="F708" s="301">
        <f t="shared" ref="F708:G708" si="351">F709</f>
        <v>11794</v>
      </c>
      <c r="G708" s="301">
        <f t="shared" si="351"/>
        <v>11660.7</v>
      </c>
      <c r="H708" s="431">
        <f t="shared" si="316"/>
        <v>98.869764286925559</v>
      </c>
    </row>
    <row r="709" spans="1:8" ht="110.25" x14ac:dyDescent="0.2">
      <c r="A709" s="430" t="s">
        <v>176</v>
      </c>
      <c r="B709" s="95" t="s">
        <v>566</v>
      </c>
      <c r="C709" s="94"/>
      <c r="D709" s="92" t="s">
        <v>337</v>
      </c>
      <c r="E709" s="300">
        <f>E710</f>
        <v>11794</v>
      </c>
      <c r="F709" s="300">
        <f t="shared" ref="F709:G709" si="352">F710</f>
        <v>11794</v>
      </c>
      <c r="G709" s="300">
        <f t="shared" si="352"/>
        <v>11660.7</v>
      </c>
      <c r="H709" s="431">
        <f t="shared" si="316"/>
        <v>98.869764286925559</v>
      </c>
    </row>
    <row r="710" spans="1:8" ht="48" thickBot="1" x14ac:dyDescent="0.25">
      <c r="A710" s="434" t="s">
        <v>176</v>
      </c>
      <c r="B710" s="115" t="s">
        <v>566</v>
      </c>
      <c r="C710" s="98" t="s">
        <v>281</v>
      </c>
      <c r="D710" s="96" t="s">
        <v>147</v>
      </c>
      <c r="E710" s="301">
        <f>ГРБС!G516</f>
        <v>11794</v>
      </c>
      <c r="F710" s="281">
        <f>ГРБС!H516</f>
        <v>11794</v>
      </c>
      <c r="G710" s="301">
        <f>ГРБС!I516</f>
        <v>11660.7</v>
      </c>
      <c r="H710" s="433">
        <f t="shared" si="316"/>
        <v>98.869764286925559</v>
      </c>
    </row>
    <row r="711" spans="1:8" ht="32.25" thickBot="1" x14ac:dyDescent="0.25">
      <c r="A711" s="243" t="s">
        <v>199</v>
      </c>
      <c r="B711" s="217"/>
      <c r="C711" s="142"/>
      <c r="D711" s="140" t="s">
        <v>200</v>
      </c>
      <c r="E711" s="296">
        <f>E712+E736</f>
        <v>124037.3</v>
      </c>
      <c r="F711" s="296">
        <f t="shared" ref="F711:G711" si="353">F712+F736</f>
        <v>130740.40000000001</v>
      </c>
      <c r="G711" s="296">
        <f t="shared" si="353"/>
        <v>124841.90000000001</v>
      </c>
      <c r="H711" s="374">
        <f t="shared" si="316"/>
        <v>95.48838767511802</v>
      </c>
    </row>
    <row r="712" spans="1:8" ht="49.9" customHeight="1" x14ac:dyDescent="0.2">
      <c r="A712" s="432" t="s">
        <v>199</v>
      </c>
      <c r="B712" s="222" t="s">
        <v>130</v>
      </c>
      <c r="C712" s="238"/>
      <c r="D712" s="123" t="s">
        <v>625</v>
      </c>
      <c r="E712" s="299">
        <f>E713+E721</f>
        <v>115620.8</v>
      </c>
      <c r="F712" s="299">
        <f t="shared" ref="F712:G712" si="354">F713+F721</f>
        <v>122323.90000000001</v>
      </c>
      <c r="G712" s="299">
        <f t="shared" si="354"/>
        <v>122141.90000000001</v>
      </c>
      <c r="H712" s="429">
        <f t="shared" si="316"/>
        <v>99.851214684947095</v>
      </c>
    </row>
    <row r="713" spans="1:8" ht="78.75" x14ac:dyDescent="0.2">
      <c r="A713" s="430" t="s">
        <v>199</v>
      </c>
      <c r="B713" s="94" t="s">
        <v>131</v>
      </c>
      <c r="C713" s="135"/>
      <c r="D713" s="92" t="s">
        <v>319</v>
      </c>
      <c r="E713" s="300">
        <f>E714+E716+E719</f>
        <v>1316.5</v>
      </c>
      <c r="F713" s="300">
        <f t="shared" ref="F713:G713" si="355">F714+F716+F719</f>
        <v>1316.5</v>
      </c>
      <c r="G713" s="300">
        <f t="shared" si="355"/>
        <v>1187.9000000000001</v>
      </c>
      <c r="H713" s="431">
        <f t="shared" si="316"/>
        <v>90.231674895556395</v>
      </c>
    </row>
    <row r="714" spans="1:8" ht="78.75" x14ac:dyDescent="0.2">
      <c r="A714" s="430" t="s">
        <v>199</v>
      </c>
      <c r="B714" s="94" t="s">
        <v>133</v>
      </c>
      <c r="C714" s="135"/>
      <c r="D714" s="126" t="s">
        <v>204</v>
      </c>
      <c r="E714" s="300">
        <f>E715</f>
        <v>129.5</v>
      </c>
      <c r="F714" s="300">
        <f t="shared" ref="F714:G714" si="356">F715</f>
        <v>129.5</v>
      </c>
      <c r="G714" s="300">
        <f t="shared" si="356"/>
        <v>66</v>
      </c>
      <c r="H714" s="431">
        <f t="shared" si="316"/>
        <v>50.965250965250966</v>
      </c>
    </row>
    <row r="715" spans="1:8" ht="15.75" x14ac:dyDescent="0.2">
      <c r="A715" s="430" t="s">
        <v>199</v>
      </c>
      <c r="B715" s="94" t="s">
        <v>133</v>
      </c>
      <c r="C715" s="94" t="s">
        <v>277</v>
      </c>
      <c r="D715" s="92" t="s">
        <v>283</v>
      </c>
      <c r="E715" s="300">
        <f>ГРБС!G521</f>
        <v>129.5</v>
      </c>
      <c r="F715" s="280">
        <f>ГРБС!H521</f>
        <v>129.5</v>
      </c>
      <c r="G715" s="300">
        <f>ГРБС!I521</f>
        <v>66</v>
      </c>
      <c r="H715" s="431">
        <f t="shared" si="316"/>
        <v>50.965250965250966</v>
      </c>
    </row>
    <row r="716" spans="1:8" ht="110.25" x14ac:dyDescent="0.2">
      <c r="A716" s="430" t="s">
        <v>199</v>
      </c>
      <c r="B716" s="94" t="s">
        <v>132</v>
      </c>
      <c r="C716" s="135"/>
      <c r="D716" s="92" t="s">
        <v>318</v>
      </c>
      <c r="E716" s="300">
        <f>E717+E718</f>
        <v>708.3</v>
      </c>
      <c r="F716" s="300">
        <f t="shared" ref="F716:G716" si="357">F717+F718</f>
        <v>708.3</v>
      </c>
      <c r="G716" s="300">
        <f t="shared" si="357"/>
        <v>671.7</v>
      </c>
      <c r="H716" s="431">
        <f t="shared" ref="H716:H790" si="358">G716/F716*100</f>
        <v>94.832698009318094</v>
      </c>
    </row>
    <row r="717" spans="1:8" ht="31.9" customHeight="1" x14ac:dyDescent="0.2">
      <c r="A717" s="430" t="s">
        <v>199</v>
      </c>
      <c r="B717" s="94" t="s">
        <v>132</v>
      </c>
      <c r="C717" s="94" t="s">
        <v>442</v>
      </c>
      <c r="D717" s="96" t="s">
        <v>441</v>
      </c>
      <c r="E717" s="300">
        <f>ГРБС!G523</f>
        <v>638.29999999999995</v>
      </c>
      <c r="F717" s="300">
        <f>ГРБС!H523</f>
        <v>638.29999999999995</v>
      </c>
      <c r="G717" s="300">
        <f>ГРБС!I523</f>
        <v>603.70000000000005</v>
      </c>
      <c r="H717" s="431">
        <f t="shared" si="358"/>
        <v>94.579351402162004</v>
      </c>
    </row>
    <row r="718" spans="1:8" ht="15.75" x14ac:dyDescent="0.2">
      <c r="A718" s="430" t="s">
        <v>199</v>
      </c>
      <c r="B718" s="94" t="s">
        <v>132</v>
      </c>
      <c r="C718" s="94" t="s">
        <v>277</v>
      </c>
      <c r="D718" s="92" t="s">
        <v>283</v>
      </c>
      <c r="E718" s="300">
        <f>ГРБС!G524</f>
        <v>70</v>
      </c>
      <c r="F718" s="280">
        <f>ГРБС!H524</f>
        <v>70</v>
      </c>
      <c r="G718" s="300">
        <f>ГРБС!I524</f>
        <v>68</v>
      </c>
      <c r="H718" s="431">
        <f t="shared" si="358"/>
        <v>97.142857142857139</v>
      </c>
    </row>
    <row r="719" spans="1:8" ht="63" x14ac:dyDescent="0.2">
      <c r="A719" s="430" t="s">
        <v>199</v>
      </c>
      <c r="B719" s="108" t="s">
        <v>639</v>
      </c>
      <c r="C719" s="135"/>
      <c r="D719" s="110" t="s">
        <v>31</v>
      </c>
      <c r="E719" s="300">
        <f>E720</f>
        <v>478.7</v>
      </c>
      <c r="F719" s="300">
        <f t="shared" ref="F719:G719" si="359">F720</f>
        <v>478.7</v>
      </c>
      <c r="G719" s="300">
        <f t="shared" si="359"/>
        <v>450.2</v>
      </c>
      <c r="H719" s="431">
        <f t="shared" si="358"/>
        <v>94.046375600584923</v>
      </c>
    </row>
    <row r="720" spans="1:8" ht="47.25" x14ac:dyDescent="0.2">
      <c r="A720" s="430" t="s">
        <v>199</v>
      </c>
      <c r="B720" s="108" t="s">
        <v>639</v>
      </c>
      <c r="C720" s="94" t="s">
        <v>118</v>
      </c>
      <c r="D720" s="92" t="s">
        <v>119</v>
      </c>
      <c r="E720" s="300">
        <f>ГРБС!G526</f>
        <v>478.7</v>
      </c>
      <c r="F720" s="280">
        <f>ГРБС!H526</f>
        <v>478.7</v>
      </c>
      <c r="G720" s="300">
        <f>ГРБС!I526</f>
        <v>450.2</v>
      </c>
      <c r="H720" s="431">
        <f t="shared" si="358"/>
        <v>94.046375600584923</v>
      </c>
    </row>
    <row r="721" spans="1:8" ht="78.75" x14ac:dyDescent="0.2">
      <c r="A721" s="430" t="s">
        <v>199</v>
      </c>
      <c r="B721" s="95" t="s">
        <v>270</v>
      </c>
      <c r="C721" s="94"/>
      <c r="D721" s="92" t="s">
        <v>317</v>
      </c>
      <c r="E721" s="300">
        <f>E722+E725+E728+E731+E733</f>
        <v>114304.3</v>
      </c>
      <c r="F721" s="300">
        <f t="shared" ref="F721:G721" si="360">F722+F725+F728+F731+F733</f>
        <v>121007.40000000001</v>
      </c>
      <c r="G721" s="300">
        <f t="shared" si="360"/>
        <v>120954.00000000001</v>
      </c>
      <c r="H721" s="431">
        <f t="shared" si="358"/>
        <v>99.955870467425967</v>
      </c>
    </row>
    <row r="722" spans="1:8" ht="78.75" x14ac:dyDescent="0.2">
      <c r="A722" s="430" t="s">
        <v>199</v>
      </c>
      <c r="B722" s="95" t="s">
        <v>640</v>
      </c>
      <c r="C722" s="94"/>
      <c r="D722" s="92" t="s">
        <v>345</v>
      </c>
      <c r="E722" s="300">
        <f>E723+E724</f>
        <v>6198.7999999999993</v>
      </c>
      <c r="F722" s="300">
        <f t="shared" ref="F722:G722" si="361">F723+F724</f>
        <v>5501.9</v>
      </c>
      <c r="G722" s="300">
        <f t="shared" si="361"/>
        <v>5463.5</v>
      </c>
      <c r="H722" s="431">
        <f t="shared" si="358"/>
        <v>99.302059288609399</v>
      </c>
    </row>
    <row r="723" spans="1:8" ht="47.25" x14ac:dyDescent="0.2">
      <c r="A723" s="430" t="s">
        <v>199</v>
      </c>
      <c r="B723" s="95" t="s">
        <v>640</v>
      </c>
      <c r="C723" s="94" t="s">
        <v>118</v>
      </c>
      <c r="D723" s="92" t="s">
        <v>119</v>
      </c>
      <c r="E723" s="300">
        <f>ГРБС!G529</f>
        <v>68.400000000000006</v>
      </c>
      <c r="F723" s="280">
        <f>ГРБС!H529</f>
        <v>33.9</v>
      </c>
      <c r="G723" s="300">
        <f>ГРБС!I529</f>
        <v>33.9</v>
      </c>
      <c r="H723" s="431">
        <f t="shared" si="358"/>
        <v>100</v>
      </c>
    </row>
    <row r="724" spans="1:8" ht="47.25" x14ac:dyDescent="0.2">
      <c r="A724" s="430" t="s">
        <v>199</v>
      </c>
      <c r="B724" s="95" t="s">
        <v>640</v>
      </c>
      <c r="C724" s="94" t="s">
        <v>281</v>
      </c>
      <c r="D724" s="101" t="s">
        <v>147</v>
      </c>
      <c r="E724" s="300">
        <f>ГРБС!G530</f>
        <v>6130.4</v>
      </c>
      <c r="F724" s="280">
        <f>ГРБС!H530</f>
        <v>5468</v>
      </c>
      <c r="G724" s="300">
        <f>ГРБС!I530</f>
        <v>5429.6</v>
      </c>
      <c r="H724" s="431">
        <f t="shared" si="358"/>
        <v>99.297732260424297</v>
      </c>
    </row>
    <row r="725" spans="1:8" ht="94.5" x14ac:dyDescent="0.2">
      <c r="A725" s="430" t="s">
        <v>199</v>
      </c>
      <c r="B725" s="226" t="s">
        <v>641</v>
      </c>
      <c r="C725" s="94"/>
      <c r="D725" s="125" t="s">
        <v>642</v>
      </c>
      <c r="E725" s="300">
        <f>E726+E727</f>
        <v>28027.4</v>
      </c>
      <c r="F725" s="300">
        <f t="shared" ref="F725:G725" si="362">F726+F727</f>
        <v>28027.4</v>
      </c>
      <c r="G725" s="300">
        <f t="shared" si="362"/>
        <v>28012.400000000001</v>
      </c>
      <c r="H725" s="431">
        <f t="shared" si="358"/>
        <v>99.946480943647998</v>
      </c>
    </row>
    <row r="726" spans="1:8" ht="47.25" x14ac:dyDescent="0.2">
      <c r="A726" s="430" t="s">
        <v>199</v>
      </c>
      <c r="B726" s="226" t="s">
        <v>641</v>
      </c>
      <c r="C726" s="94" t="s">
        <v>118</v>
      </c>
      <c r="D726" s="92" t="s">
        <v>119</v>
      </c>
      <c r="E726" s="300">
        <f>ГРБС!G532</f>
        <v>340</v>
      </c>
      <c r="F726" s="280">
        <f>ГРБС!H532</f>
        <v>340</v>
      </c>
      <c r="G726" s="300">
        <f>ГРБС!I532</f>
        <v>325</v>
      </c>
      <c r="H726" s="431">
        <f t="shared" si="358"/>
        <v>95.588235294117652</v>
      </c>
    </row>
    <row r="727" spans="1:8" ht="47.25" x14ac:dyDescent="0.2">
      <c r="A727" s="430" t="s">
        <v>199</v>
      </c>
      <c r="B727" s="226" t="s">
        <v>641</v>
      </c>
      <c r="C727" s="94" t="s">
        <v>281</v>
      </c>
      <c r="D727" s="101" t="s">
        <v>147</v>
      </c>
      <c r="E727" s="300">
        <f>ГРБС!G533</f>
        <v>27687.4</v>
      </c>
      <c r="F727" s="280">
        <f>ГРБС!H533</f>
        <v>27687.4</v>
      </c>
      <c r="G727" s="300">
        <f>ГРБС!I533</f>
        <v>27687.4</v>
      </c>
      <c r="H727" s="431">
        <f t="shared" si="358"/>
        <v>100</v>
      </c>
    </row>
    <row r="728" spans="1:8" ht="94.5" x14ac:dyDescent="0.2">
      <c r="A728" s="430" t="s">
        <v>199</v>
      </c>
      <c r="B728" s="226" t="s">
        <v>643</v>
      </c>
      <c r="C728" s="94"/>
      <c r="D728" s="92" t="s">
        <v>348</v>
      </c>
      <c r="E728" s="300">
        <f>E729+E730</f>
        <v>79914.8</v>
      </c>
      <c r="F728" s="300">
        <f t="shared" ref="F728:G728" si="363">F729+F730</f>
        <v>79914.8</v>
      </c>
      <c r="G728" s="300">
        <f t="shared" si="363"/>
        <v>79914.8</v>
      </c>
      <c r="H728" s="431">
        <f t="shared" si="358"/>
        <v>100</v>
      </c>
    </row>
    <row r="729" spans="1:8" ht="47.25" x14ac:dyDescent="0.2">
      <c r="A729" s="434" t="s">
        <v>199</v>
      </c>
      <c r="B729" s="226" t="s">
        <v>643</v>
      </c>
      <c r="C729" s="98" t="s">
        <v>118</v>
      </c>
      <c r="D729" s="96" t="s">
        <v>119</v>
      </c>
      <c r="E729" s="301">
        <f>ГРБС!G535</f>
        <v>777.8</v>
      </c>
      <c r="F729" s="301">
        <f>ГРБС!H535</f>
        <v>777.8</v>
      </c>
      <c r="G729" s="301">
        <f>ГРБС!I535</f>
        <v>777.8</v>
      </c>
      <c r="H729" s="431">
        <f t="shared" si="358"/>
        <v>100</v>
      </c>
    </row>
    <row r="730" spans="1:8" ht="47.25" x14ac:dyDescent="0.2">
      <c r="A730" s="430" t="s">
        <v>199</v>
      </c>
      <c r="B730" s="226" t="s">
        <v>643</v>
      </c>
      <c r="C730" s="94" t="s">
        <v>281</v>
      </c>
      <c r="D730" s="101" t="s">
        <v>147</v>
      </c>
      <c r="E730" s="280">
        <f>ГРБС!G536</f>
        <v>79137</v>
      </c>
      <c r="F730" s="280">
        <f>ГРБС!H536</f>
        <v>79137</v>
      </c>
      <c r="G730" s="300">
        <f>ГРБС!I536</f>
        <v>79137</v>
      </c>
      <c r="H730" s="431">
        <f t="shared" si="358"/>
        <v>100</v>
      </c>
    </row>
    <row r="731" spans="1:8" ht="156.6" customHeight="1" x14ac:dyDescent="0.2">
      <c r="A731" s="430" t="s">
        <v>199</v>
      </c>
      <c r="B731" s="95" t="s">
        <v>844</v>
      </c>
      <c r="C731" s="94"/>
      <c r="D731" s="201" t="s">
        <v>647</v>
      </c>
      <c r="E731" s="280">
        <f>E732</f>
        <v>163.30000000000001</v>
      </c>
      <c r="F731" s="280">
        <f t="shared" ref="F731:G731" si="364">F732</f>
        <v>163.30000000000001</v>
      </c>
      <c r="G731" s="300">
        <f t="shared" si="364"/>
        <v>163.30000000000001</v>
      </c>
      <c r="H731" s="431">
        <f t="shared" si="358"/>
        <v>100</v>
      </c>
    </row>
    <row r="732" spans="1:8" ht="47.25" x14ac:dyDescent="0.2">
      <c r="A732" s="434" t="s">
        <v>199</v>
      </c>
      <c r="B732" s="99" t="s">
        <v>844</v>
      </c>
      <c r="C732" s="98" t="s">
        <v>281</v>
      </c>
      <c r="D732" s="202" t="s">
        <v>147</v>
      </c>
      <c r="E732" s="281">
        <f>ГРБС!G538</f>
        <v>163.30000000000001</v>
      </c>
      <c r="F732" s="281">
        <f>ГРБС!H538</f>
        <v>163.30000000000001</v>
      </c>
      <c r="G732" s="301">
        <f>ГРБС!I538</f>
        <v>163.30000000000001</v>
      </c>
      <c r="H732" s="433">
        <f t="shared" si="358"/>
        <v>100</v>
      </c>
    </row>
    <row r="733" spans="1:8" ht="126.6" customHeight="1" x14ac:dyDescent="0.2">
      <c r="A733" s="434" t="s">
        <v>199</v>
      </c>
      <c r="B733" s="95" t="s">
        <v>843</v>
      </c>
      <c r="C733" s="98"/>
      <c r="D733" s="419" t="s">
        <v>842</v>
      </c>
      <c r="E733" s="281">
        <f>E734+E735</f>
        <v>0</v>
      </c>
      <c r="F733" s="281">
        <f t="shared" ref="F733:G733" si="365">F734+F735</f>
        <v>7400</v>
      </c>
      <c r="G733" s="281">
        <f t="shared" si="365"/>
        <v>7400</v>
      </c>
      <c r="H733" s="433">
        <f t="shared" si="358"/>
        <v>100</v>
      </c>
    </row>
    <row r="734" spans="1:8" ht="47.25" x14ac:dyDescent="0.2">
      <c r="A734" s="434" t="s">
        <v>199</v>
      </c>
      <c r="B734" s="95" t="s">
        <v>843</v>
      </c>
      <c r="C734" s="98" t="s">
        <v>118</v>
      </c>
      <c r="D734" s="120" t="s">
        <v>119</v>
      </c>
      <c r="E734" s="281">
        <f>ГРБС!G540</f>
        <v>0</v>
      </c>
      <c r="F734" s="281">
        <f>ГРБС!H540</f>
        <v>35</v>
      </c>
      <c r="G734" s="281">
        <f>ГРБС!I540</f>
        <v>35</v>
      </c>
      <c r="H734" s="433">
        <f t="shared" si="358"/>
        <v>100</v>
      </c>
    </row>
    <row r="735" spans="1:8" ht="47.25" x14ac:dyDescent="0.2">
      <c r="A735" s="430" t="s">
        <v>199</v>
      </c>
      <c r="B735" s="95" t="s">
        <v>843</v>
      </c>
      <c r="C735" s="94" t="s">
        <v>281</v>
      </c>
      <c r="D735" s="125" t="s">
        <v>147</v>
      </c>
      <c r="E735" s="281">
        <f>ГРБС!G541</f>
        <v>0</v>
      </c>
      <c r="F735" s="281">
        <f>ГРБС!H541</f>
        <v>7365</v>
      </c>
      <c r="G735" s="281">
        <f>ГРБС!I541</f>
        <v>7365</v>
      </c>
      <c r="H735" s="433">
        <f t="shared" si="358"/>
        <v>100</v>
      </c>
    </row>
    <row r="736" spans="1:8" ht="31.5" x14ac:dyDescent="0.2">
      <c r="A736" s="430" t="s">
        <v>199</v>
      </c>
      <c r="B736" s="95" t="s">
        <v>40</v>
      </c>
      <c r="C736" s="94"/>
      <c r="D736" s="131" t="s">
        <v>417</v>
      </c>
      <c r="E736" s="280">
        <f>E737</f>
        <v>8416.5</v>
      </c>
      <c r="F736" s="280">
        <f t="shared" ref="F736:G737" si="366">F737</f>
        <v>8416.5</v>
      </c>
      <c r="G736" s="280">
        <f t="shared" si="366"/>
        <v>2700</v>
      </c>
      <c r="H736" s="431">
        <f t="shared" si="358"/>
        <v>32.079843165211194</v>
      </c>
    </row>
    <row r="737" spans="1:8" ht="63" x14ac:dyDescent="0.2">
      <c r="A737" s="430" t="s">
        <v>199</v>
      </c>
      <c r="B737" s="189" t="s">
        <v>832</v>
      </c>
      <c r="C737" s="94"/>
      <c r="D737" s="92" t="s">
        <v>831</v>
      </c>
      <c r="E737" s="280">
        <f>E738</f>
        <v>8416.5</v>
      </c>
      <c r="F737" s="280">
        <f t="shared" si="366"/>
        <v>8416.5</v>
      </c>
      <c r="G737" s="280">
        <f t="shared" si="366"/>
        <v>2700</v>
      </c>
      <c r="H737" s="431">
        <f t="shared" si="358"/>
        <v>32.079843165211194</v>
      </c>
    </row>
    <row r="738" spans="1:8" ht="16.5" thickBot="1" x14ac:dyDescent="0.25">
      <c r="A738" s="432" t="s">
        <v>199</v>
      </c>
      <c r="B738" s="251" t="s">
        <v>832</v>
      </c>
      <c r="C738" s="143" t="s">
        <v>277</v>
      </c>
      <c r="D738" s="127" t="s">
        <v>283</v>
      </c>
      <c r="E738" s="287">
        <f>ГРБС!G544</f>
        <v>8416.5</v>
      </c>
      <c r="F738" s="287">
        <f>ГРБС!H544</f>
        <v>8416.5</v>
      </c>
      <c r="G738" s="287">
        <f>ГРБС!I544</f>
        <v>2700</v>
      </c>
      <c r="H738" s="431">
        <f t="shared" si="358"/>
        <v>32.079843165211194</v>
      </c>
    </row>
    <row r="739" spans="1:8" ht="18" customHeight="1" thickBot="1" x14ac:dyDescent="0.25">
      <c r="A739" s="243" t="s">
        <v>437</v>
      </c>
      <c r="B739" s="250"/>
      <c r="C739" s="142"/>
      <c r="D739" s="140" t="s">
        <v>436</v>
      </c>
      <c r="E739" s="282">
        <f>E740+E749</f>
        <v>4136.9000000000005</v>
      </c>
      <c r="F739" s="282">
        <f>F740+F749</f>
        <v>4136.9000000000005</v>
      </c>
      <c r="G739" s="296">
        <f>G740+G749</f>
        <v>3955.7</v>
      </c>
      <c r="H739" s="372">
        <f t="shared" si="358"/>
        <v>95.619908627232931</v>
      </c>
    </row>
    <row r="740" spans="1:8" ht="120" customHeight="1" x14ac:dyDescent="0.2">
      <c r="A740" s="428" t="s">
        <v>437</v>
      </c>
      <c r="B740" s="91" t="s">
        <v>121</v>
      </c>
      <c r="C740" s="197"/>
      <c r="D740" s="123" t="s">
        <v>361</v>
      </c>
      <c r="E740" s="279">
        <f>E741+E744</f>
        <v>3810.2000000000003</v>
      </c>
      <c r="F740" s="279">
        <f t="shared" ref="F740:G740" si="367">F741+F744</f>
        <v>3810.2000000000003</v>
      </c>
      <c r="G740" s="299">
        <f t="shared" si="367"/>
        <v>3670.3999999999996</v>
      </c>
      <c r="H740" s="429">
        <f t="shared" si="358"/>
        <v>96.330901265025432</v>
      </c>
    </row>
    <row r="741" spans="1:8" ht="31.5" x14ac:dyDescent="0.2">
      <c r="A741" s="430" t="s">
        <v>437</v>
      </c>
      <c r="B741" s="94" t="s">
        <v>380</v>
      </c>
      <c r="C741" s="135"/>
      <c r="D741" s="92" t="s">
        <v>320</v>
      </c>
      <c r="E741" s="280">
        <f>E742</f>
        <v>3295.3</v>
      </c>
      <c r="F741" s="280">
        <f t="shared" ref="F741:G741" si="368">F742</f>
        <v>3295.3</v>
      </c>
      <c r="G741" s="300">
        <f t="shared" si="368"/>
        <v>3164.7</v>
      </c>
      <c r="H741" s="431">
        <f t="shared" si="358"/>
        <v>96.036779655873502</v>
      </c>
    </row>
    <row r="742" spans="1:8" ht="78.75" x14ac:dyDescent="0.2">
      <c r="A742" s="430" t="s">
        <v>437</v>
      </c>
      <c r="B742" s="95" t="s">
        <v>426</v>
      </c>
      <c r="C742" s="135"/>
      <c r="D742" s="101" t="s">
        <v>381</v>
      </c>
      <c r="E742" s="280">
        <f>E743</f>
        <v>3295.3</v>
      </c>
      <c r="F742" s="280">
        <f t="shared" ref="F742:G742" si="369">F743</f>
        <v>3295.3</v>
      </c>
      <c r="G742" s="300">
        <f t="shared" si="369"/>
        <v>3164.7</v>
      </c>
      <c r="H742" s="431">
        <f t="shared" si="358"/>
        <v>96.036779655873502</v>
      </c>
    </row>
    <row r="743" spans="1:8" ht="47.25" x14ac:dyDescent="0.2">
      <c r="A743" s="430" t="s">
        <v>437</v>
      </c>
      <c r="B743" s="95" t="s">
        <v>426</v>
      </c>
      <c r="C743" s="94" t="s">
        <v>281</v>
      </c>
      <c r="D743" s="101" t="s">
        <v>147</v>
      </c>
      <c r="E743" s="280">
        <f>ГРБС!G549</f>
        <v>3295.3</v>
      </c>
      <c r="F743" s="280">
        <f>ГРБС!H549</f>
        <v>3295.3</v>
      </c>
      <c r="G743" s="300">
        <f>ГРБС!I549</f>
        <v>3164.7</v>
      </c>
      <c r="H743" s="431">
        <f t="shared" si="358"/>
        <v>96.036779655873502</v>
      </c>
    </row>
    <row r="744" spans="1:8" ht="63" x14ac:dyDescent="0.2">
      <c r="A744" s="430" t="s">
        <v>437</v>
      </c>
      <c r="B744" s="93" t="s">
        <v>382</v>
      </c>
      <c r="C744" s="94"/>
      <c r="D744" s="101" t="s">
        <v>22</v>
      </c>
      <c r="E744" s="280">
        <f>E745+E747</f>
        <v>514.9</v>
      </c>
      <c r="F744" s="280">
        <f t="shared" ref="F744:G744" si="370">F745+F747</f>
        <v>514.9</v>
      </c>
      <c r="G744" s="300">
        <f t="shared" si="370"/>
        <v>505.7</v>
      </c>
      <c r="H744" s="431">
        <f t="shared" si="358"/>
        <v>98.213245290347643</v>
      </c>
    </row>
    <row r="745" spans="1:8" ht="47.25" x14ac:dyDescent="0.2">
      <c r="A745" s="430" t="s">
        <v>437</v>
      </c>
      <c r="B745" s="93" t="s">
        <v>383</v>
      </c>
      <c r="C745" s="94"/>
      <c r="D745" s="125" t="s">
        <v>23</v>
      </c>
      <c r="E745" s="280">
        <f>E746</f>
        <v>145</v>
      </c>
      <c r="F745" s="280">
        <f>F746</f>
        <v>145</v>
      </c>
      <c r="G745" s="300">
        <f>G746</f>
        <v>135.80000000000001</v>
      </c>
      <c r="H745" s="431">
        <f t="shared" si="358"/>
        <v>93.65517241379311</v>
      </c>
    </row>
    <row r="746" spans="1:8" ht="47.25" x14ac:dyDescent="0.2">
      <c r="A746" s="430" t="s">
        <v>437</v>
      </c>
      <c r="B746" s="93" t="s">
        <v>383</v>
      </c>
      <c r="C746" s="94" t="s">
        <v>281</v>
      </c>
      <c r="D746" s="125" t="s">
        <v>147</v>
      </c>
      <c r="E746" s="280">
        <f>ГРБС!G552</f>
        <v>145</v>
      </c>
      <c r="F746" s="280">
        <f>ГРБС!H552</f>
        <v>145</v>
      </c>
      <c r="G746" s="300">
        <f>ГРБС!I552</f>
        <v>135.80000000000001</v>
      </c>
      <c r="H746" s="431">
        <f t="shared" si="358"/>
        <v>93.65517241379311</v>
      </c>
    </row>
    <row r="747" spans="1:8" ht="47.25" x14ac:dyDescent="0.2">
      <c r="A747" s="430" t="s">
        <v>437</v>
      </c>
      <c r="B747" s="93" t="s">
        <v>708</v>
      </c>
      <c r="C747" s="94"/>
      <c r="D747" s="125" t="s">
        <v>23</v>
      </c>
      <c r="E747" s="280">
        <f>E748</f>
        <v>369.9</v>
      </c>
      <c r="F747" s="280">
        <f t="shared" ref="F747:G747" si="371">F748</f>
        <v>369.9</v>
      </c>
      <c r="G747" s="300">
        <f t="shared" si="371"/>
        <v>369.9</v>
      </c>
      <c r="H747" s="431">
        <f t="shared" si="358"/>
        <v>100</v>
      </c>
    </row>
    <row r="748" spans="1:8" ht="47.25" x14ac:dyDescent="0.2">
      <c r="A748" s="430" t="s">
        <v>437</v>
      </c>
      <c r="B748" s="93" t="s">
        <v>708</v>
      </c>
      <c r="C748" s="94" t="s">
        <v>281</v>
      </c>
      <c r="D748" s="129" t="s">
        <v>147</v>
      </c>
      <c r="E748" s="280">
        <f>ГРБС!G554</f>
        <v>369.9</v>
      </c>
      <c r="F748" s="280">
        <f>ГРБС!H554</f>
        <v>369.9</v>
      </c>
      <c r="G748" s="300">
        <f>ГРБС!I554</f>
        <v>369.9</v>
      </c>
      <c r="H748" s="431">
        <f t="shared" si="358"/>
        <v>100</v>
      </c>
    </row>
    <row r="749" spans="1:8" ht="47.25" x14ac:dyDescent="0.2">
      <c r="A749" s="430" t="s">
        <v>437</v>
      </c>
      <c r="B749" s="95" t="s">
        <v>229</v>
      </c>
      <c r="C749" s="94"/>
      <c r="D749" s="101" t="s">
        <v>354</v>
      </c>
      <c r="E749" s="280">
        <f>E750</f>
        <v>326.7</v>
      </c>
      <c r="F749" s="280">
        <f t="shared" ref="F749:G750" si="372">F750</f>
        <v>326.7</v>
      </c>
      <c r="G749" s="300">
        <f t="shared" si="372"/>
        <v>285.3</v>
      </c>
      <c r="H749" s="431">
        <f t="shared" si="358"/>
        <v>87.327823691460054</v>
      </c>
    </row>
    <row r="750" spans="1:8" ht="47.25" x14ac:dyDescent="0.2">
      <c r="A750" s="430" t="s">
        <v>437</v>
      </c>
      <c r="B750" s="95" t="s">
        <v>256</v>
      </c>
      <c r="C750" s="94"/>
      <c r="D750" s="125" t="s">
        <v>36</v>
      </c>
      <c r="E750" s="280">
        <f>E751</f>
        <v>326.7</v>
      </c>
      <c r="F750" s="280">
        <f t="shared" si="372"/>
        <v>326.7</v>
      </c>
      <c r="G750" s="300">
        <f t="shared" si="372"/>
        <v>285.3</v>
      </c>
      <c r="H750" s="431">
        <f t="shared" si="358"/>
        <v>87.327823691460054</v>
      </c>
    </row>
    <row r="751" spans="1:8" ht="63" x14ac:dyDescent="0.2">
      <c r="A751" s="430" t="s">
        <v>437</v>
      </c>
      <c r="B751" s="109" t="s">
        <v>434</v>
      </c>
      <c r="C751" s="94"/>
      <c r="D751" s="125" t="s">
        <v>329</v>
      </c>
      <c r="E751" s="280">
        <f>E752</f>
        <v>326.7</v>
      </c>
      <c r="F751" s="280">
        <f t="shared" ref="F751:G751" si="373">F752</f>
        <v>326.7</v>
      </c>
      <c r="G751" s="300">
        <f t="shared" si="373"/>
        <v>285.3</v>
      </c>
      <c r="H751" s="431">
        <f t="shared" si="358"/>
        <v>87.327823691460054</v>
      </c>
    </row>
    <row r="752" spans="1:8" ht="48" thickBot="1" x14ac:dyDescent="0.25">
      <c r="A752" s="434" t="s">
        <v>437</v>
      </c>
      <c r="B752" s="99" t="s">
        <v>434</v>
      </c>
      <c r="C752" s="98" t="s">
        <v>281</v>
      </c>
      <c r="D752" s="204" t="s">
        <v>147</v>
      </c>
      <c r="E752" s="281">
        <f>ГРБС!G780</f>
        <v>326.7</v>
      </c>
      <c r="F752" s="281">
        <f>ГРБС!H780</f>
        <v>326.7</v>
      </c>
      <c r="G752" s="301">
        <f>ГРБС!I780</f>
        <v>285.3</v>
      </c>
      <c r="H752" s="433">
        <f t="shared" si="358"/>
        <v>87.327823691460054</v>
      </c>
    </row>
    <row r="753" spans="1:8" ht="32.25" thickBot="1" x14ac:dyDescent="0.25">
      <c r="A753" s="243" t="s">
        <v>154</v>
      </c>
      <c r="B753" s="217"/>
      <c r="C753" s="142"/>
      <c r="D753" s="140" t="s">
        <v>155</v>
      </c>
      <c r="E753" s="296">
        <f>E754+E765</f>
        <v>8690.2000000000007</v>
      </c>
      <c r="F753" s="296">
        <f t="shared" ref="F753:G753" si="374">F754+F765</f>
        <v>8687.1</v>
      </c>
      <c r="G753" s="296">
        <f t="shared" si="374"/>
        <v>8656.0999999999985</v>
      </c>
      <c r="H753" s="374">
        <f t="shared" si="358"/>
        <v>99.643149037077947</v>
      </c>
    </row>
    <row r="754" spans="1:8" ht="47.45" customHeight="1" x14ac:dyDescent="0.2">
      <c r="A754" s="428" t="s">
        <v>154</v>
      </c>
      <c r="B754" s="218" t="s">
        <v>130</v>
      </c>
      <c r="C754" s="197"/>
      <c r="D754" s="123" t="s">
        <v>625</v>
      </c>
      <c r="E754" s="299">
        <f>E755</f>
        <v>8348.2000000000007</v>
      </c>
      <c r="F754" s="299">
        <f t="shared" ref="F754:G754" si="375">F755</f>
        <v>8345.1</v>
      </c>
      <c r="G754" s="299">
        <f t="shared" si="375"/>
        <v>8314.0999999999985</v>
      </c>
      <c r="H754" s="429">
        <f t="shared" si="358"/>
        <v>99.628524523372974</v>
      </c>
    </row>
    <row r="755" spans="1:8" ht="63" x14ac:dyDescent="0.2">
      <c r="A755" s="430" t="s">
        <v>154</v>
      </c>
      <c r="B755" s="218" t="s">
        <v>134</v>
      </c>
      <c r="C755" s="94"/>
      <c r="D755" s="92" t="s">
        <v>321</v>
      </c>
      <c r="E755" s="300">
        <f>E756+E759+E763</f>
        <v>8348.2000000000007</v>
      </c>
      <c r="F755" s="300">
        <f t="shared" ref="F755:G755" si="376">F756+F759+F763</f>
        <v>8345.1</v>
      </c>
      <c r="G755" s="300">
        <f t="shared" si="376"/>
        <v>8314.0999999999985</v>
      </c>
      <c r="H755" s="431">
        <f t="shared" si="358"/>
        <v>99.628524523372974</v>
      </c>
    </row>
    <row r="756" spans="1:8" ht="78.75" x14ac:dyDescent="0.2">
      <c r="A756" s="430" t="s">
        <v>154</v>
      </c>
      <c r="B756" s="109" t="s">
        <v>644</v>
      </c>
      <c r="C756" s="94"/>
      <c r="D756" s="92" t="s">
        <v>346</v>
      </c>
      <c r="E756" s="300">
        <f>E757+E758</f>
        <v>385</v>
      </c>
      <c r="F756" s="300">
        <f t="shared" ref="F756:G756" si="377">F757+F758</f>
        <v>381.9</v>
      </c>
      <c r="G756" s="300">
        <f t="shared" si="377"/>
        <v>380.5</v>
      </c>
      <c r="H756" s="431">
        <f t="shared" si="358"/>
        <v>99.633411887928787</v>
      </c>
    </row>
    <row r="757" spans="1:8" ht="31.5" x14ac:dyDescent="0.2">
      <c r="A757" s="430" t="s">
        <v>154</v>
      </c>
      <c r="B757" s="109" t="s">
        <v>644</v>
      </c>
      <c r="C757" s="94" t="s">
        <v>137</v>
      </c>
      <c r="D757" s="92" t="s">
        <v>144</v>
      </c>
      <c r="E757" s="300">
        <f>ГРБС!G559</f>
        <v>300.2</v>
      </c>
      <c r="F757" s="280">
        <f>ГРБС!H559</f>
        <v>307.7</v>
      </c>
      <c r="G757" s="300">
        <f>ГРБС!I559</f>
        <v>306.3</v>
      </c>
      <c r="H757" s="431">
        <f t="shared" si="358"/>
        <v>99.545011374715642</v>
      </c>
    </row>
    <row r="758" spans="1:8" ht="47.25" x14ac:dyDescent="0.2">
      <c r="A758" s="430" t="s">
        <v>154</v>
      </c>
      <c r="B758" s="109" t="s">
        <v>644</v>
      </c>
      <c r="C758" s="94" t="s">
        <v>118</v>
      </c>
      <c r="D758" s="92" t="s">
        <v>119</v>
      </c>
      <c r="E758" s="300">
        <f>ГРБС!G560</f>
        <v>84.8</v>
      </c>
      <c r="F758" s="280">
        <f>ГРБС!H560</f>
        <v>74.2</v>
      </c>
      <c r="G758" s="300">
        <f>ГРБС!I560</f>
        <v>74.2</v>
      </c>
      <c r="H758" s="431">
        <f t="shared" si="358"/>
        <v>100</v>
      </c>
    </row>
    <row r="759" spans="1:8" ht="94.5" x14ac:dyDescent="0.2">
      <c r="A759" s="430" t="s">
        <v>154</v>
      </c>
      <c r="B759" s="109" t="s">
        <v>645</v>
      </c>
      <c r="C759" s="94"/>
      <c r="D759" s="92" t="s">
        <v>347</v>
      </c>
      <c r="E759" s="300">
        <f>E760+E761+E762</f>
        <v>7927.2000000000007</v>
      </c>
      <c r="F759" s="300">
        <f t="shared" ref="F759:G759" si="378">F760+F761+F762</f>
        <v>7927.2000000000007</v>
      </c>
      <c r="G759" s="300">
        <f t="shared" si="378"/>
        <v>7897.5999999999995</v>
      </c>
      <c r="H759" s="431">
        <f t="shared" si="358"/>
        <v>99.62660207891814</v>
      </c>
    </row>
    <row r="760" spans="1:8" ht="31.5" x14ac:dyDescent="0.2">
      <c r="A760" s="430" t="s">
        <v>154</v>
      </c>
      <c r="B760" s="109" t="s">
        <v>645</v>
      </c>
      <c r="C760" s="94" t="s">
        <v>137</v>
      </c>
      <c r="D760" s="92" t="s">
        <v>144</v>
      </c>
      <c r="E760" s="300">
        <f>ГРБС!G562</f>
        <v>5982.6</v>
      </c>
      <c r="F760" s="280">
        <f>ГРБС!H562</f>
        <v>5982.6</v>
      </c>
      <c r="G760" s="300">
        <f>ГРБС!I562</f>
        <v>5962.9</v>
      </c>
      <c r="H760" s="431">
        <f t="shared" si="358"/>
        <v>99.670711730685639</v>
      </c>
    </row>
    <row r="761" spans="1:8" ht="47.25" x14ac:dyDescent="0.2">
      <c r="A761" s="430" t="s">
        <v>154</v>
      </c>
      <c r="B761" s="109" t="s">
        <v>645</v>
      </c>
      <c r="C761" s="98" t="s">
        <v>118</v>
      </c>
      <c r="D761" s="96" t="s">
        <v>119</v>
      </c>
      <c r="E761" s="301">
        <f>ГРБС!G563</f>
        <v>1943.6</v>
      </c>
      <c r="F761" s="280">
        <f>ГРБС!H563</f>
        <v>1944.6</v>
      </c>
      <c r="G761" s="300">
        <f>ГРБС!I563</f>
        <v>1934.7</v>
      </c>
      <c r="H761" s="431">
        <f t="shared" si="358"/>
        <v>99.490897871027471</v>
      </c>
    </row>
    <row r="762" spans="1:8" ht="31.5" x14ac:dyDescent="0.2">
      <c r="A762" s="430" t="s">
        <v>154</v>
      </c>
      <c r="B762" s="109" t="s">
        <v>645</v>
      </c>
      <c r="C762" s="94" t="s">
        <v>109</v>
      </c>
      <c r="D762" s="92" t="s">
        <v>110</v>
      </c>
      <c r="E762" s="300">
        <f>ГРБС!G564</f>
        <v>1</v>
      </c>
      <c r="F762" s="280">
        <f>ГРБС!H564</f>
        <v>0</v>
      </c>
      <c r="G762" s="300">
        <f>ГРБС!I564</f>
        <v>0</v>
      </c>
      <c r="H762" s="431">
        <v>0</v>
      </c>
    </row>
    <row r="763" spans="1:8" ht="31.5" x14ac:dyDescent="0.2">
      <c r="A763" s="430" t="s">
        <v>154</v>
      </c>
      <c r="B763" s="218" t="s">
        <v>646</v>
      </c>
      <c r="C763" s="94"/>
      <c r="D763" s="92" t="s">
        <v>149</v>
      </c>
      <c r="E763" s="300">
        <f>E764</f>
        <v>36</v>
      </c>
      <c r="F763" s="300">
        <f t="shared" ref="F763:G763" si="379">F764</f>
        <v>36</v>
      </c>
      <c r="G763" s="300">
        <f t="shared" si="379"/>
        <v>36</v>
      </c>
      <c r="H763" s="431">
        <f t="shared" si="358"/>
        <v>100</v>
      </c>
    </row>
    <row r="764" spans="1:8" ht="47.25" x14ac:dyDescent="0.2">
      <c r="A764" s="430" t="s">
        <v>154</v>
      </c>
      <c r="B764" s="218" t="s">
        <v>646</v>
      </c>
      <c r="C764" s="94" t="s">
        <v>118</v>
      </c>
      <c r="D764" s="92" t="s">
        <v>119</v>
      </c>
      <c r="E764" s="300">
        <f>ГРБС!G566</f>
        <v>36</v>
      </c>
      <c r="F764" s="280">
        <f>ГРБС!H566</f>
        <v>36</v>
      </c>
      <c r="G764" s="300">
        <f>ГРБС!I566</f>
        <v>36</v>
      </c>
      <c r="H764" s="431">
        <f t="shared" si="358"/>
        <v>100</v>
      </c>
    </row>
    <row r="765" spans="1:8" ht="78.75" x14ac:dyDescent="0.2">
      <c r="A765" s="430" t="s">
        <v>154</v>
      </c>
      <c r="B765" s="226" t="s">
        <v>227</v>
      </c>
      <c r="C765" s="94"/>
      <c r="D765" s="92" t="s">
        <v>528</v>
      </c>
      <c r="E765" s="300">
        <f>E766</f>
        <v>342</v>
      </c>
      <c r="F765" s="300">
        <f t="shared" ref="F765:G766" si="380">F766</f>
        <v>342</v>
      </c>
      <c r="G765" s="300">
        <f t="shared" si="380"/>
        <v>342</v>
      </c>
      <c r="H765" s="431">
        <f t="shared" si="358"/>
        <v>100</v>
      </c>
    </row>
    <row r="766" spans="1:8" ht="63" x14ac:dyDescent="0.2">
      <c r="A766" s="430" t="s">
        <v>154</v>
      </c>
      <c r="B766" s="226" t="s">
        <v>129</v>
      </c>
      <c r="C766" s="94"/>
      <c r="D766" s="92" t="s">
        <v>549</v>
      </c>
      <c r="E766" s="300">
        <f>E767</f>
        <v>342</v>
      </c>
      <c r="F766" s="300">
        <f t="shared" si="380"/>
        <v>342</v>
      </c>
      <c r="G766" s="300">
        <f t="shared" si="380"/>
        <v>342</v>
      </c>
      <c r="H766" s="431">
        <f t="shared" si="358"/>
        <v>100</v>
      </c>
    </row>
    <row r="767" spans="1:8" ht="95.25" thickBot="1" x14ac:dyDescent="0.25">
      <c r="A767" s="434" t="s">
        <v>154</v>
      </c>
      <c r="B767" s="99" t="s">
        <v>129</v>
      </c>
      <c r="C767" s="98" t="s">
        <v>304</v>
      </c>
      <c r="D767" s="96" t="s">
        <v>421</v>
      </c>
      <c r="E767" s="281">
        <f>ГРБС!G569</f>
        <v>342</v>
      </c>
      <c r="F767" s="281">
        <f>ГРБС!H569</f>
        <v>342</v>
      </c>
      <c r="G767" s="301">
        <f>ГРБС!I569</f>
        <v>342</v>
      </c>
      <c r="H767" s="433">
        <f t="shared" si="358"/>
        <v>100</v>
      </c>
    </row>
    <row r="768" spans="1:8" ht="32.25" thickBot="1" x14ac:dyDescent="0.25">
      <c r="A768" s="373" t="s">
        <v>330</v>
      </c>
      <c r="B768" s="246"/>
      <c r="C768" s="144"/>
      <c r="D768" s="177" t="s">
        <v>97</v>
      </c>
      <c r="E768" s="295">
        <f>E769+E791+E802</f>
        <v>38617.599999999999</v>
      </c>
      <c r="F768" s="295">
        <f>F769+F791+F802</f>
        <v>38894.9</v>
      </c>
      <c r="G768" s="295">
        <f>G769+G791+G802</f>
        <v>38686</v>
      </c>
      <c r="H768" s="372">
        <f t="shared" si="358"/>
        <v>99.462911589951375</v>
      </c>
    </row>
    <row r="769" spans="1:8" ht="16.5" thickBot="1" x14ac:dyDescent="0.25">
      <c r="A769" s="243" t="s">
        <v>448</v>
      </c>
      <c r="B769" s="181"/>
      <c r="C769" s="181"/>
      <c r="D769" s="140" t="s">
        <v>449</v>
      </c>
      <c r="E769" s="295">
        <f>E770+E788+E774</f>
        <v>34103.1</v>
      </c>
      <c r="F769" s="295">
        <f t="shared" ref="F769:G769" si="381">F770+F788+F774</f>
        <v>34380.400000000001</v>
      </c>
      <c r="G769" s="295">
        <f t="shared" si="381"/>
        <v>34171.5</v>
      </c>
      <c r="H769" s="374">
        <f t="shared" si="358"/>
        <v>99.392386359670041</v>
      </c>
    </row>
    <row r="770" spans="1:8" ht="63" x14ac:dyDescent="0.2">
      <c r="A770" s="437" t="s">
        <v>448</v>
      </c>
      <c r="B770" s="189" t="s">
        <v>231</v>
      </c>
      <c r="C770" s="197"/>
      <c r="D770" s="114" t="s">
        <v>626</v>
      </c>
      <c r="E770" s="286">
        <f>E771</f>
        <v>800</v>
      </c>
      <c r="F770" s="286">
        <f t="shared" ref="F770:G770" si="382">F771</f>
        <v>800</v>
      </c>
      <c r="G770" s="306">
        <f t="shared" si="382"/>
        <v>672.5</v>
      </c>
      <c r="H770" s="429">
        <f t="shared" si="358"/>
        <v>84.0625</v>
      </c>
    </row>
    <row r="771" spans="1:8" ht="47.25" x14ac:dyDescent="0.2">
      <c r="A771" s="437" t="s">
        <v>448</v>
      </c>
      <c r="B771" s="95" t="s">
        <v>336</v>
      </c>
      <c r="C771" s="135"/>
      <c r="D771" s="117" t="s">
        <v>627</v>
      </c>
      <c r="E771" s="283">
        <f>E772</f>
        <v>800</v>
      </c>
      <c r="F771" s="283">
        <f t="shared" ref="F771:G771" si="383">F772</f>
        <v>800</v>
      </c>
      <c r="G771" s="302">
        <f t="shared" si="383"/>
        <v>672.5</v>
      </c>
      <c r="H771" s="431">
        <f t="shared" si="358"/>
        <v>84.0625</v>
      </c>
    </row>
    <row r="772" spans="1:8" ht="47.25" x14ac:dyDescent="0.2">
      <c r="A772" s="437" t="s">
        <v>448</v>
      </c>
      <c r="B772" s="95" t="s">
        <v>128</v>
      </c>
      <c r="C772" s="135"/>
      <c r="D772" s="101" t="s">
        <v>295</v>
      </c>
      <c r="E772" s="283">
        <f>E773</f>
        <v>800</v>
      </c>
      <c r="F772" s="283">
        <f t="shared" ref="F772:G772" si="384">F773</f>
        <v>800</v>
      </c>
      <c r="G772" s="302">
        <f t="shared" si="384"/>
        <v>672.5</v>
      </c>
      <c r="H772" s="431">
        <f t="shared" si="358"/>
        <v>84.0625</v>
      </c>
    </row>
    <row r="773" spans="1:8" ht="47.25" x14ac:dyDescent="0.2">
      <c r="A773" s="430" t="s">
        <v>448</v>
      </c>
      <c r="B773" s="95" t="s">
        <v>128</v>
      </c>
      <c r="C773" s="94" t="s">
        <v>118</v>
      </c>
      <c r="D773" s="92" t="s">
        <v>119</v>
      </c>
      <c r="E773" s="283">
        <f>ГРБС!G575</f>
        <v>800</v>
      </c>
      <c r="F773" s="283">
        <f>ГРБС!H575</f>
        <v>800</v>
      </c>
      <c r="G773" s="302">
        <f>ГРБС!I575</f>
        <v>672.5</v>
      </c>
      <c r="H773" s="431">
        <f t="shared" si="358"/>
        <v>84.0625</v>
      </c>
    </row>
    <row r="774" spans="1:8" ht="47.25" x14ac:dyDescent="0.2">
      <c r="A774" s="443" t="s">
        <v>448</v>
      </c>
      <c r="B774" s="95" t="s">
        <v>229</v>
      </c>
      <c r="C774" s="94"/>
      <c r="D774" s="101" t="s">
        <v>416</v>
      </c>
      <c r="E774" s="283">
        <f>E775+E785</f>
        <v>33288.1</v>
      </c>
      <c r="F774" s="283">
        <f t="shared" ref="F774:G774" si="385">F775+F785</f>
        <v>33565.4</v>
      </c>
      <c r="G774" s="302">
        <f t="shared" si="385"/>
        <v>33499</v>
      </c>
      <c r="H774" s="431">
        <f t="shared" si="358"/>
        <v>99.802177242040898</v>
      </c>
    </row>
    <row r="775" spans="1:8" ht="63" x14ac:dyDescent="0.2">
      <c r="A775" s="430" t="s">
        <v>448</v>
      </c>
      <c r="B775" s="95" t="s">
        <v>257</v>
      </c>
      <c r="C775" s="94"/>
      <c r="D775" s="92" t="s">
        <v>37</v>
      </c>
      <c r="E775" s="284">
        <f>E776+E778+E780</f>
        <v>32160.2</v>
      </c>
      <c r="F775" s="284">
        <f t="shared" ref="F775:G775" si="386">F776+F778+F780</f>
        <v>32437.5</v>
      </c>
      <c r="G775" s="284">
        <f t="shared" si="386"/>
        <v>32385.200000000001</v>
      </c>
      <c r="H775" s="431">
        <f t="shared" si="358"/>
        <v>99.838766859344901</v>
      </c>
    </row>
    <row r="776" spans="1:8" ht="63" x14ac:dyDescent="0.2">
      <c r="A776" s="430" t="s">
        <v>448</v>
      </c>
      <c r="B776" s="109" t="s">
        <v>634</v>
      </c>
      <c r="C776" s="94"/>
      <c r="D776" s="200" t="s">
        <v>38</v>
      </c>
      <c r="E776" s="283">
        <f>E777</f>
        <v>28825</v>
      </c>
      <c r="F776" s="370">
        <f t="shared" ref="F776:G776" si="387">F777</f>
        <v>28825</v>
      </c>
      <c r="G776" s="302">
        <f t="shared" si="387"/>
        <v>28825</v>
      </c>
      <c r="H776" s="431">
        <f t="shared" si="358"/>
        <v>100</v>
      </c>
    </row>
    <row r="777" spans="1:8" ht="15.75" x14ac:dyDescent="0.2">
      <c r="A777" s="430" t="s">
        <v>448</v>
      </c>
      <c r="B777" s="109" t="s">
        <v>634</v>
      </c>
      <c r="C777" s="94" t="s">
        <v>75</v>
      </c>
      <c r="D777" s="92" t="s">
        <v>79</v>
      </c>
      <c r="E777" s="286">
        <f>ГРБС!G786</f>
        <v>28825</v>
      </c>
      <c r="F777" s="286">
        <f>ГРБС!H786</f>
        <v>28825</v>
      </c>
      <c r="G777" s="306">
        <f>ГРБС!I786</f>
        <v>28825</v>
      </c>
      <c r="H777" s="431">
        <f t="shared" si="358"/>
        <v>100</v>
      </c>
    </row>
    <row r="778" spans="1:8" ht="78.75" x14ac:dyDescent="0.2">
      <c r="A778" s="430" t="s">
        <v>448</v>
      </c>
      <c r="B778" s="109" t="s">
        <v>633</v>
      </c>
      <c r="C778" s="94"/>
      <c r="D778" s="92" t="s">
        <v>631</v>
      </c>
      <c r="E778" s="283">
        <f>E779</f>
        <v>1763.5</v>
      </c>
      <c r="F778" s="283">
        <f t="shared" ref="F778:G778" si="388">F779</f>
        <v>1763.5</v>
      </c>
      <c r="G778" s="302">
        <f t="shared" si="388"/>
        <v>1763.5</v>
      </c>
      <c r="H778" s="431">
        <f t="shared" si="358"/>
        <v>100</v>
      </c>
    </row>
    <row r="779" spans="1:8" ht="15.75" x14ac:dyDescent="0.2">
      <c r="A779" s="430" t="s">
        <v>448</v>
      </c>
      <c r="B779" s="109" t="s">
        <v>633</v>
      </c>
      <c r="C779" s="94" t="s">
        <v>75</v>
      </c>
      <c r="D779" s="92" t="s">
        <v>79</v>
      </c>
      <c r="E779" s="283">
        <f>ГРБС!G788</f>
        <v>1763.5</v>
      </c>
      <c r="F779" s="283">
        <f>ГРБС!H788</f>
        <v>1763.5</v>
      </c>
      <c r="G779" s="302">
        <f>ГРБС!I788</f>
        <v>1763.5</v>
      </c>
      <c r="H779" s="431">
        <f t="shared" si="358"/>
        <v>100</v>
      </c>
    </row>
    <row r="780" spans="1:8" ht="78" customHeight="1" x14ac:dyDescent="0.2">
      <c r="A780" s="430" t="s">
        <v>448</v>
      </c>
      <c r="B780" s="93" t="s">
        <v>774</v>
      </c>
      <c r="C780" s="94"/>
      <c r="D780" s="126" t="s">
        <v>772</v>
      </c>
      <c r="E780" s="283">
        <f>E781+E783</f>
        <v>1571.7</v>
      </c>
      <c r="F780" s="283">
        <f t="shared" ref="F780:G780" si="389">F781+F783</f>
        <v>1849</v>
      </c>
      <c r="G780" s="283">
        <f t="shared" si="389"/>
        <v>1796.7</v>
      </c>
      <c r="H780" s="431">
        <f t="shared" si="358"/>
        <v>97.171444023796653</v>
      </c>
    </row>
    <row r="781" spans="1:8" ht="94.15" customHeight="1" x14ac:dyDescent="0.2">
      <c r="A781" s="430" t="s">
        <v>448</v>
      </c>
      <c r="B781" s="93" t="s">
        <v>776</v>
      </c>
      <c r="C781" s="94"/>
      <c r="D781" s="126" t="s">
        <v>777</v>
      </c>
      <c r="E781" s="283">
        <f>E782</f>
        <v>0</v>
      </c>
      <c r="F781" s="283">
        <f t="shared" ref="F781:G781" si="390">F782</f>
        <v>277.3</v>
      </c>
      <c r="G781" s="283">
        <f t="shared" si="390"/>
        <v>269.5</v>
      </c>
      <c r="H781" s="431">
        <f t="shared" si="358"/>
        <v>97.187161918499825</v>
      </c>
    </row>
    <row r="782" spans="1:8" ht="15.75" x14ac:dyDescent="0.2">
      <c r="A782" s="430" t="s">
        <v>448</v>
      </c>
      <c r="B782" s="93" t="s">
        <v>776</v>
      </c>
      <c r="C782" s="94" t="s">
        <v>75</v>
      </c>
      <c r="D782" s="92" t="s">
        <v>79</v>
      </c>
      <c r="E782" s="283">
        <f>ГРБС!G791</f>
        <v>0</v>
      </c>
      <c r="F782" s="283">
        <f>ГРБС!H791</f>
        <v>277.3</v>
      </c>
      <c r="G782" s="283">
        <f>ГРБС!I791</f>
        <v>269.5</v>
      </c>
      <c r="H782" s="431">
        <f t="shared" si="358"/>
        <v>97.187161918499825</v>
      </c>
    </row>
    <row r="783" spans="1:8" ht="91.15" customHeight="1" x14ac:dyDescent="0.2">
      <c r="A783" s="430" t="s">
        <v>448</v>
      </c>
      <c r="B783" s="128" t="s">
        <v>775</v>
      </c>
      <c r="C783" s="94"/>
      <c r="D783" s="126" t="s">
        <v>773</v>
      </c>
      <c r="E783" s="283">
        <f>E784</f>
        <v>1571.7</v>
      </c>
      <c r="F783" s="283">
        <f t="shared" ref="F783:G783" si="391">F784</f>
        <v>1571.7</v>
      </c>
      <c r="G783" s="283">
        <f t="shared" si="391"/>
        <v>1527.2</v>
      </c>
      <c r="H783" s="431">
        <f t="shared" si="358"/>
        <v>97.168670865941337</v>
      </c>
    </row>
    <row r="784" spans="1:8" ht="15.75" x14ac:dyDescent="0.2">
      <c r="A784" s="430" t="s">
        <v>448</v>
      </c>
      <c r="B784" s="128" t="s">
        <v>775</v>
      </c>
      <c r="C784" s="94" t="s">
        <v>75</v>
      </c>
      <c r="D784" s="92" t="s">
        <v>79</v>
      </c>
      <c r="E784" s="283">
        <f>ГРБС!G793</f>
        <v>1571.7</v>
      </c>
      <c r="F784" s="283">
        <f>ГРБС!H793</f>
        <v>1571.7</v>
      </c>
      <c r="G784" s="283">
        <f>ГРБС!I793</f>
        <v>1527.2</v>
      </c>
      <c r="H784" s="431">
        <f t="shared" si="358"/>
        <v>97.168670865941337</v>
      </c>
    </row>
    <row r="785" spans="1:8" ht="78.75" x14ac:dyDescent="0.2">
      <c r="A785" s="430" t="s">
        <v>448</v>
      </c>
      <c r="B785" s="95" t="s">
        <v>48</v>
      </c>
      <c r="C785" s="94"/>
      <c r="D785" s="92" t="s">
        <v>352</v>
      </c>
      <c r="E785" s="283">
        <f>E786</f>
        <v>1127.9000000000001</v>
      </c>
      <c r="F785" s="283">
        <f t="shared" ref="F785:G785" si="392">F786</f>
        <v>1127.9000000000001</v>
      </c>
      <c r="G785" s="302">
        <f t="shared" si="392"/>
        <v>1113.8</v>
      </c>
      <c r="H785" s="431">
        <f t="shared" si="358"/>
        <v>98.749889174572203</v>
      </c>
    </row>
    <row r="786" spans="1:8" ht="47.25" x14ac:dyDescent="0.2">
      <c r="A786" s="430" t="s">
        <v>448</v>
      </c>
      <c r="B786" s="109" t="s">
        <v>635</v>
      </c>
      <c r="C786" s="108"/>
      <c r="D786" s="92" t="s">
        <v>343</v>
      </c>
      <c r="E786" s="283">
        <f>E787</f>
        <v>1127.9000000000001</v>
      </c>
      <c r="F786" s="283">
        <f t="shared" ref="F786:G786" si="393">F787</f>
        <v>1127.9000000000001</v>
      </c>
      <c r="G786" s="302">
        <f t="shared" si="393"/>
        <v>1113.8</v>
      </c>
      <c r="H786" s="431">
        <f t="shared" si="358"/>
        <v>98.749889174572203</v>
      </c>
    </row>
    <row r="787" spans="1:8" ht="15.75" x14ac:dyDescent="0.2">
      <c r="A787" s="430" t="s">
        <v>448</v>
      </c>
      <c r="B787" s="109" t="s">
        <v>635</v>
      </c>
      <c r="C787" s="108" t="s">
        <v>75</v>
      </c>
      <c r="D787" s="92" t="s">
        <v>79</v>
      </c>
      <c r="E787" s="283">
        <f>ГРБС!G796</f>
        <v>1127.9000000000001</v>
      </c>
      <c r="F787" s="283">
        <f>ГРБС!H796</f>
        <v>1127.9000000000001</v>
      </c>
      <c r="G787" s="302">
        <f>ГРБС!I796</f>
        <v>1113.8</v>
      </c>
      <c r="H787" s="431">
        <f t="shared" si="358"/>
        <v>98.749889174572203</v>
      </c>
    </row>
    <row r="788" spans="1:8" ht="47.25" x14ac:dyDescent="0.2">
      <c r="A788" s="436" t="s">
        <v>448</v>
      </c>
      <c r="B788" s="95" t="s">
        <v>504</v>
      </c>
      <c r="C788" s="94"/>
      <c r="D788" s="126" t="s">
        <v>503</v>
      </c>
      <c r="E788" s="283">
        <f>E789</f>
        <v>15</v>
      </c>
      <c r="F788" s="283">
        <f t="shared" ref="F788:G788" si="394">F789</f>
        <v>15</v>
      </c>
      <c r="G788" s="302">
        <f t="shared" si="394"/>
        <v>0</v>
      </c>
      <c r="H788" s="431">
        <f t="shared" si="358"/>
        <v>0</v>
      </c>
    </row>
    <row r="789" spans="1:8" ht="47.25" x14ac:dyDescent="0.2">
      <c r="A789" s="436" t="s">
        <v>448</v>
      </c>
      <c r="B789" s="99" t="s">
        <v>510</v>
      </c>
      <c r="C789" s="98"/>
      <c r="D789" s="92" t="s">
        <v>509</v>
      </c>
      <c r="E789" s="283">
        <f>E790</f>
        <v>15</v>
      </c>
      <c r="F789" s="283">
        <f t="shared" ref="F789:G789" si="395">F790</f>
        <v>15</v>
      </c>
      <c r="G789" s="302">
        <f t="shared" si="395"/>
        <v>0</v>
      </c>
      <c r="H789" s="431">
        <f t="shared" si="358"/>
        <v>0</v>
      </c>
    </row>
    <row r="790" spans="1:8" ht="48" thickBot="1" x14ac:dyDescent="0.25">
      <c r="A790" s="434" t="s">
        <v>448</v>
      </c>
      <c r="B790" s="99" t="s">
        <v>510</v>
      </c>
      <c r="C790" s="98" t="s">
        <v>118</v>
      </c>
      <c r="D790" s="96" t="s">
        <v>119</v>
      </c>
      <c r="E790" s="308">
        <f>ГРБС!G578</f>
        <v>15</v>
      </c>
      <c r="F790" s="308">
        <f>ГРБС!H578</f>
        <v>15</v>
      </c>
      <c r="G790" s="308">
        <f>ГРБС!I578</f>
        <v>0</v>
      </c>
      <c r="H790" s="433">
        <f t="shared" si="358"/>
        <v>0</v>
      </c>
    </row>
    <row r="791" spans="1:8" ht="16.5" thickBot="1" x14ac:dyDescent="0.25">
      <c r="A791" s="243" t="s">
        <v>331</v>
      </c>
      <c r="B791" s="246"/>
      <c r="C791" s="144"/>
      <c r="D791" s="140" t="s">
        <v>332</v>
      </c>
      <c r="E791" s="297">
        <f>E792</f>
        <v>306.20000000000005</v>
      </c>
      <c r="F791" s="297">
        <f t="shared" ref="F791:G791" si="396">F792</f>
        <v>306.20000000000005</v>
      </c>
      <c r="G791" s="297">
        <f t="shared" si="396"/>
        <v>306.20000000000005</v>
      </c>
      <c r="H791" s="374">
        <f t="shared" ref="H791:H817" si="397">G791/F791*100</f>
        <v>100</v>
      </c>
    </row>
    <row r="792" spans="1:8" ht="47.25" x14ac:dyDescent="0.2">
      <c r="A792" s="432" t="s">
        <v>331</v>
      </c>
      <c r="B792" s="218" t="s">
        <v>229</v>
      </c>
      <c r="C792" s="91"/>
      <c r="D792" s="123" t="s">
        <v>354</v>
      </c>
      <c r="E792" s="306">
        <f>E793</f>
        <v>306.20000000000005</v>
      </c>
      <c r="F792" s="306">
        <f t="shared" ref="F792:G792" si="398">F793</f>
        <v>306.20000000000005</v>
      </c>
      <c r="G792" s="306">
        <f t="shared" si="398"/>
        <v>306.20000000000005</v>
      </c>
      <c r="H792" s="429">
        <f t="shared" si="397"/>
        <v>100</v>
      </c>
    </row>
    <row r="793" spans="1:8" ht="63" x14ac:dyDescent="0.2">
      <c r="A793" s="430" t="s">
        <v>331</v>
      </c>
      <c r="B793" s="95" t="s">
        <v>257</v>
      </c>
      <c r="C793" s="94"/>
      <c r="D793" s="92" t="s">
        <v>37</v>
      </c>
      <c r="E793" s="302">
        <f>E798+E800+E794+E796</f>
        <v>306.20000000000005</v>
      </c>
      <c r="F793" s="302">
        <f t="shared" ref="F793:G793" si="399">F798+F800+F794+F796</f>
        <v>306.20000000000005</v>
      </c>
      <c r="G793" s="302">
        <f t="shared" si="399"/>
        <v>306.20000000000005</v>
      </c>
      <c r="H793" s="431">
        <f t="shared" si="397"/>
        <v>100</v>
      </c>
    </row>
    <row r="794" spans="1:8" ht="63" x14ac:dyDescent="0.2">
      <c r="A794" s="437" t="s">
        <v>331</v>
      </c>
      <c r="B794" s="95" t="s">
        <v>636</v>
      </c>
      <c r="C794" s="94"/>
      <c r="D794" s="92" t="s">
        <v>622</v>
      </c>
      <c r="E794" s="302">
        <f>E795</f>
        <v>39.4</v>
      </c>
      <c r="F794" s="302">
        <f t="shared" ref="F794:G794" si="400">F795</f>
        <v>39.4</v>
      </c>
      <c r="G794" s="302">
        <f t="shared" si="400"/>
        <v>39.4</v>
      </c>
      <c r="H794" s="431">
        <f t="shared" si="397"/>
        <v>100</v>
      </c>
    </row>
    <row r="795" spans="1:8" ht="15.75" x14ac:dyDescent="0.2">
      <c r="A795" s="430" t="s">
        <v>331</v>
      </c>
      <c r="B795" s="95" t="s">
        <v>636</v>
      </c>
      <c r="C795" s="94" t="s">
        <v>75</v>
      </c>
      <c r="D795" s="92" t="s">
        <v>79</v>
      </c>
      <c r="E795" s="302">
        <f>ГРБС!G801</f>
        <v>39.4</v>
      </c>
      <c r="F795" s="302">
        <f>ГРБС!H801</f>
        <v>39.4</v>
      </c>
      <c r="G795" s="302">
        <f>ГРБС!I801</f>
        <v>39.4</v>
      </c>
      <c r="H795" s="431">
        <f t="shared" si="397"/>
        <v>100</v>
      </c>
    </row>
    <row r="796" spans="1:8" ht="63" x14ac:dyDescent="0.2">
      <c r="A796" s="430" t="s">
        <v>331</v>
      </c>
      <c r="B796" s="95" t="s">
        <v>623</v>
      </c>
      <c r="C796" s="94"/>
      <c r="D796" s="117" t="s">
        <v>622</v>
      </c>
      <c r="E796" s="302">
        <f>E797</f>
        <v>91.9</v>
      </c>
      <c r="F796" s="302">
        <f t="shared" ref="F796:G796" si="401">F797</f>
        <v>91.9</v>
      </c>
      <c r="G796" s="302">
        <f t="shared" si="401"/>
        <v>91.9</v>
      </c>
      <c r="H796" s="431">
        <f t="shared" si="397"/>
        <v>100</v>
      </c>
    </row>
    <row r="797" spans="1:8" ht="15.75" x14ac:dyDescent="0.2">
      <c r="A797" s="434" t="s">
        <v>331</v>
      </c>
      <c r="B797" s="95" t="s">
        <v>623</v>
      </c>
      <c r="C797" s="98" t="s">
        <v>75</v>
      </c>
      <c r="D797" s="92" t="s">
        <v>79</v>
      </c>
      <c r="E797" s="302">
        <f>ГРБС!G803</f>
        <v>91.9</v>
      </c>
      <c r="F797" s="302">
        <f>ГРБС!H803</f>
        <v>91.9</v>
      </c>
      <c r="G797" s="302">
        <f>ГРБС!I803</f>
        <v>91.9</v>
      </c>
      <c r="H797" s="431">
        <f t="shared" si="397"/>
        <v>100</v>
      </c>
    </row>
    <row r="798" spans="1:8" ht="78.75" x14ac:dyDescent="0.2">
      <c r="A798" s="430" t="s">
        <v>331</v>
      </c>
      <c r="B798" s="95" t="s">
        <v>637</v>
      </c>
      <c r="C798" s="94"/>
      <c r="D798" s="92" t="s">
        <v>333</v>
      </c>
      <c r="E798" s="283">
        <f>E799</f>
        <v>52.5</v>
      </c>
      <c r="F798" s="283">
        <f t="shared" ref="F798:G798" si="402">F799</f>
        <v>52.5</v>
      </c>
      <c r="G798" s="302">
        <f t="shared" si="402"/>
        <v>52.5</v>
      </c>
      <c r="H798" s="431">
        <f t="shared" si="397"/>
        <v>100</v>
      </c>
    </row>
    <row r="799" spans="1:8" ht="15.75" x14ac:dyDescent="0.2">
      <c r="A799" s="430" t="s">
        <v>331</v>
      </c>
      <c r="B799" s="95" t="s">
        <v>637</v>
      </c>
      <c r="C799" s="94" t="s">
        <v>75</v>
      </c>
      <c r="D799" s="92" t="s">
        <v>79</v>
      </c>
      <c r="E799" s="283">
        <f>ГРБС!G805</f>
        <v>52.5</v>
      </c>
      <c r="F799" s="283">
        <f>ГРБС!H805</f>
        <v>52.5</v>
      </c>
      <c r="G799" s="302">
        <f>ГРБС!I805</f>
        <v>52.5</v>
      </c>
      <c r="H799" s="431">
        <f t="shared" si="397"/>
        <v>100</v>
      </c>
    </row>
    <row r="800" spans="1:8" ht="78.75" x14ac:dyDescent="0.2">
      <c r="A800" s="430" t="s">
        <v>331</v>
      </c>
      <c r="B800" s="95" t="s">
        <v>488</v>
      </c>
      <c r="C800" s="94"/>
      <c r="D800" s="92" t="s">
        <v>333</v>
      </c>
      <c r="E800" s="283">
        <f>E801</f>
        <v>122.4</v>
      </c>
      <c r="F800" s="283">
        <f t="shared" ref="F800:G800" si="403">F801</f>
        <v>122.4</v>
      </c>
      <c r="G800" s="302">
        <f t="shared" si="403"/>
        <v>122.4</v>
      </c>
      <c r="H800" s="431">
        <f t="shared" si="397"/>
        <v>100</v>
      </c>
    </row>
    <row r="801" spans="1:8" ht="16.5" thickBot="1" x14ac:dyDescent="0.25">
      <c r="A801" s="434" t="s">
        <v>331</v>
      </c>
      <c r="B801" s="99" t="s">
        <v>488</v>
      </c>
      <c r="C801" s="98" t="s">
        <v>75</v>
      </c>
      <c r="D801" s="96" t="s">
        <v>79</v>
      </c>
      <c r="E801" s="284">
        <f>ГРБС!G807</f>
        <v>122.4</v>
      </c>
      <c r="F801" s="284">
        <f>ГРБС!H807</f>
        <v>122.4</v>
      </c>
      <c r="G801" s="303">
        <f>ГРБС!I807</f>
        <v>122.4</v>
      </c>
      <c r="H801" s="433">
        <f t="shared" si="397"/>
        <v>100</v>
      </c>
    </row>
    <row r="802" spans="1:8" ht="32.25" thickBot="1" x14ac:dyDescent="0.25">
      <c r="A802" s="444" t="s">
        <v>462</v>
      </c>
      <c r="B802" s="102"/>
      <c r="C802" s="89"/>
      <c r="D802" s="140" t="s">
        <v>463</v>
      </c>
      <c r="E802" s="297">
        <f>E803</f>
        <v>4208.3</v>
      </c>
      <c r="F802" s="297">
        <f t="shared" ref="F802:G802" si="404">F803</f>
        <v>4208.3</v>
      </c>
      <c r="G802" s="297">
        <f t="shared" si="404"/>
        <v>4208.3</v>
      </c>
      <c r="H802" s="374">
        <f t="shared" si="397"/>
        <v>100</v>
      </c>
    </row>
    <row r="803" spans="1:8" ht="47.25" x14ac:dyDescent="0.2">
      <c r="A803" s="432" t="s">
        <v>462</v>
      </c>
      <c r="B803" s="115" t="s">
        <v>229</v>
      </c>
      <c r="C803" s="168"/>
      <c r="D803" s="90" t="s">
        <v>354</v>
      </c>
      <c r="E803" s="308">
        <f>E804</f>
        <v>4208.3</v>
      </c>
      <c r="F803" s="308">
        <f t="shared" ref="F803:G803" si="405">F804</f>
        <v>4208.3</v>
      </c>
      <c r="G803" s="308">
        <f t="shared" si="405"/>
        <v>4208.3</v>
      </c>
      <c r="H803" s="429">
        <f t="shared" si="397"/>
        <v>100</v>
      </c>
    </row>
    <row r="804" spans="1:8" ht="63" x14ac:dyDescent="0.2">
      <c r="A804" s="430" t="s">
        <v>462</v>
      </c>
      <c r="B804" s="95" t="s">
        <v>257</v>
      </c>
      <c r="C804" s="94"/>
      <c r="D804" s="92" t="s">
        <v>37</v>
      </c>
      <c r="E804" s="283">
        <f>E805</f>
        <v>4208.3</v>
      </c>
      <c r="F804" s="283">
        <f t="shared" ref="F804:G804" si="406">F805</f>
        <v>4208.3</v>
      </c>
      <c r="G804" s="302">
        <f t="shared" si="406"/>
        <v>4208.3</v>
      </c>
      <c r="H804" s="431">
        <f t="shared" si="397"/>
        <v>100</v>
      </c>
    </row>
    <row r="805" spans="1:8" ht="63" x14ac:dyDescent="0.2">
      <c r="A805" s="430" t="s">
        <v>462</v>
      </c>
      <c r="B805" s="95" t="s">
        <v>634</v>
      </c>
      <c r="C805" s="94"/>
      <c r="D805" s="92" t="s">
        <v>38</v>
      </c>
      <c r="E805" s="283">
        <f>E806</f>
        <v>4208.3</v>
      </c>
      <c r="F805" s="283">
        <f t="shared" ref="F805:G805" si="407">F806</f>
        <v>4208.3</v>
      </c>
      <c r="G805" s="302">
        <f t="shared" si="407"/>
        <v>4208.3</v>
      </c>
      <c r="H805" s="431">
        <f t="shared" si="397"/>
        <v>100</v>
      </c>
    </row>
    <row r="806" spans="1:8" ht="16.5" thickBot="1" x14ac:dyDescent="0.25">
      <c r="A806" s="443" t="s">
        <v>462</v>
      </c>
      <c r="B806" s="251" t="s">
        <v>634</v>
      </c>
      <c r="C806" s="143" t="s">
        <v>75</v>
      </c>
      <c r="D806" s="205" t="s">
        <v>79</v>
      </c>
      <c r="E806" s="308">
        <f>ГРБС!G812</f>
        <v>4208.3</v>
      </c>
      <c r="F806" s="308">
        <f>ГРБС!H812</f>
        <v>4208.3</v>
      </c>
      <c r="G806" s="308">
        <f>ГРБС!I812</f>
        <v>4208.3</v>
      </c>
      <c r="H806" s="433">
        <f t="shared" si="397"/>
        <v>100</v>
      </c>
    </row>
    <row r="807" spans="1:8" ht="32.25" thickBot="1" x14ac:dyDescent="0.25">
      <c r="A807" s="373" t="s">
        <v>25</v>
      </c>
      <c r="B807" s="230"/>
      <c r="C807" s="181"/>
      <c r="D807" s="177" t="s">
        <v>24</v>
      </c>
      <c r="E807" s="253">
        <f>E808</f>
        <v>2505.6</v>
      </c>
      <c r="F807" s="253">
        <f t="shared" ref="F807:G807" si="408">F808</f>
        <v>2505.6</v>
      </c>
      <c r="G807" s="253">
        <f t="shared" si="408"/>
        <v>2264.7999999999997</v>
      </c>
      <c r="H807" s="372">
        <f t="shared" si="397"/>
        <v>90.389527458492964</v>
      </c>
    </row>
    <row r="808" spans="1:8" ht="32.25" thickBot="1" x14ac:dyDescent="0.25">
      <c r="A808" s="243" t="s">
        <v>26</v>
      </c>
      <c r="B808" s="217"/>
      <c r="C808" s="142"/>
      <c r="D808" s="140" t="s">
        <v>323</v>
      </c>
      <c r="E808" s="296">
        <f>E809+E812</f>
        <v>2505.6</v>
      </c>
      <c r="F808" s="296">
        <f t="shared" ref="F808:G808" si="409">F809+F812</f>
        <v>2505.6</v>
      </c>
      <c r="G808" s="296">
        <f t="shared" si="409"/>
        <v>2264.7999999999997</v>
      </c>
      <c r="H808" s="374">
        <f t="shared" si="397"/>
        <v>90.389527458492964</v>
      </c>
    </row>
    <row r="809" spans="1:8" ht="78.75" x14ac:dyDescent="0.2">
      <c r="A809" s="432" t="s">
        <v>26</v>
      </c>
      <c r="B809" s="105" t="s">
        <v>225</v>
      </c>
      <c r="C809" s="91"/>
      <c r="D809" s="103" t="s">
        <v>470</v>
      </c>
      <c r="E809" s="299">
        <f>E810</f>
        <v>764.2</v>
      </c>
      <c r="F809" s="299">
        <f t="shared" ref="F809:G810" si="410">F810</f>
        <v>764.2</v>
      </c>
      <c r="G809" s="299">
        <f t="shared" si="410"/>
        <v>763.9</v>
      </c>
      <c r="H809" s="429">
        <f t="shared" si="397"/>
        <v>99.960743260926449</v>
      </c>
    </row>
    <row r="810" spans="1:8" ht="63" x14ac:dyDescent="0.2">
      <c r="A810" s="430" t="s">
        <v>26</v>
      </c>
      <c r="B810" s="119" t="s">
        <v>475</v>
      </c>
      <c r="C810" s="94"/>
      <c r="D810" s="92" t="s">
        <v>322</v>
      </c>
      <c r="E810" s="280">
        <f>E811</f>
        <v>764.2</v>
      </c>
      <c r="F810" s="280">
        <f t="shared" si="410"/>
        <v>764.2</v>
      </c>
      <c r="G810" s="300">
        <f t="shared" si="410"/>
        <v>763.9</v>
      </c>
      <c r="H810" s="431">
        <f t="shared" si="397"/>
        <v>99.960743260926449</v>
      </c>
    </row>
    <row r="811" spans="1:8" ht="47.25" x14ac:dyDescent="0.2">
      <c r="A811" s="430" t="s">
        <v>26</v>
      </c>
      <c r="B811" s="128" t="s">
        <v>475</v>
      </c>
      <c r="C811" s="94" t="s">
        <v>118</v>
      </c>
      <c r="D811" s="92" t="s">
        <v>119</v>
      </c>
      <c r="E811" s="280">
        <f>ГРБС!G583</f>
        <v>764.2</v>
      </c>
      <c r="F811" s="280">
        <f>ГРБС!H583</f>
        <v>764.2</v>
      </c>
      <c r="G811" s="280">
        <f>ГРБС!I583</f>
        <v>763.9</v>
      </c>
      <c r="H811" s="431">
        <f t="shared" si="397"/>
        <v>99.960743260926449</v>
      </c>
    </row>
    <row r="812" spans="1:8" ht="31.5" x14ac:dyDescent="0.2">
      <c r="A812" s="430" t="s">
        <v>26</v>
      </c>
      <c r="B812" s="95" t="s">
        <v>40</v>
      </c>
      <c r="C812" s="94"/>
      <c r="D812" s="92" t="s">
        <v>417</v>
      </c>
      <c r="E812" s="280">
        <f>E813+E815</f>
        <v>1741.3999999999999</v>
      </c>
      <c r="F812" s="280">
        <f t="shared" ref="F812:G812" si="411">F813+F815</f>
        <v>1741.3999999999999</v>
      </c>
      <c r="G812" s="280">
        <f t="shared" si="411"/>
        <v>1500.8999999999999</v>
      </c>
      <c r="H812" s="431">
        <f t="shared" si="397"/>
        <v>86.189272998736641</v>
      </c>
    </row>
    <row r="813" spans="1:8" ht="78.75" x14ac:dyDescent="0.2">
      <c r="A813" s="434" t="s">
        <v>26</v>
      </c>
      <c r="B813" s="119" t="s">
        <v>629</v>
      </c>
      <c r="C813" s="98"/>
      <c r="D813" s="200" t="s">
        <v>628</v>
      </c>
      <c r="E813" s="281">
        <f>E814</f>
        <v>1687.1</v>
      </c>
      <c r="F813" s="281">
        <f t="shared" ref="F813:G813" si="412">F814</f>
        <v>1687.1</v>
      </c>
      <c r="G813" s="301">
        <f t="shared" si="412"/>
        <v>1446.6</v>
      </c>
      <c r="H813" s="431">
        <f t="shared" si="397"/>
        <v>85.744769130460554</v>
      </c>
    </row>
    <row r="814" spans="1:8" ht="31.5" x14ac:dyDescent="0.2">
      <c r="A814" s="434" t="s">
        <v>26</v>
      </c>
      <c r="B814" s="137" t="s">
        <v>629</v>
      </c>
      <c r="C814" s="98" t="s">
        <v>137</v>
      </c>
      <c r="D814" s="170" t="s">
        <v>144</v>
      </c>
      <c r="E814" s="281">
        <f>ГРБС!G586</f>
        <v>1687.1</v>
      </c>
      <c r="F814" s="281">
        <f>ГРБС!H586</f>
        <v>1687.1</v>
      </c>
      <c r="G814" s="301">
        <f>ГРБС!I586</f>
        <v>1446.6</v>
      </c>
      <c r="H814" s="433">
        <f t="shared" si="397"/>
        <v>85.744769130460554</v>
      </c>
    </row>
    <row r="815" spans="1:8" ht="141.75" x14ac:dyDescent="0.2">
      <c r="A815" s="430" t="s">
        <v>26</v>
      </c>
      <c r="B815" s="93" t="s">
        <v>828</v>
      </c>
      <c r="C815" s="94"/>
      <c r="D815" s="126" t="s">
        <v>822</v>
      </c>
      <c r="E815" s="280">
        <f>E816</f>
        <v>54.3</v>
      </c>
      <c r="F815" s="280">
        <f t="shared" ref="F815:G815" si="413">F816</f>
        <v>54.3</v>
      </c>
      <c r="G815" s="280">
        <f t="shared" si="413"/>
        <v>54.3</v>
      </c>
      <c r="H815" s="431">
        <f t="shared" si="397"/>
        <v>100</v>
      </c>
    </row>
    <row r="816" spans="1:8" ht="32.25" thickBot="1" x14ac:dyDescent="0.25">
      <c r="A816" s="430" t="s">
        <v>26</v>
      </c>
      <c r="B816" s="93" t="s">
        <v>828</v>
      </c>
      <c r="C816" s="112" t="s">
        <v>137</v>
      </c>
      <c r="D816" s="123" t="s">
        <v>144</v>
      </c>
      <c r="E816" s="307">
        <f>ГРБС!G588</f>
        <v>54.3</v>
      </c>
      <c r="F816" s="307">
        <f>ГРБС!H588</f>
        <v>54.3</v>
      </c>
      <c r="G816" s="307">
        <f>ГРБС!I588</f>
        <v>54.3</v>
      </c>
      <c r="H816" s="431">
        <f t="shared" si="397"/>
        <v>100</v>
      </c>
    </row>
    <row r="817" spans="1:8" ht="16.5" thickBot="1" x14ac:dyDescent="0.25">
      <c r="A817" s="371"/>
      <c r="B817" s="252"/>
      <c r="C817" s="178"/>
      <c r="D817" s="177" t="s">
        <v>197</v>
      </c>
      <c r="E817" s="253">
        <f>E19+E129+E189+E266+E408+E421+E649+E674+E699+E768+E807</f>
        <v>2674291.2000000007</v>
      </c>
      <c r="F817" s="253">
        <f>F19+F129+F189+F266+F408+F421+F649+F674+F699+F768+F807</f>
        <v>2676806.5</v>
      </c>
      <c r="G817" s="253">
        <f>G19+G129+G189+G266+G408+G421+G649+G674+G699+G768+G807</f>
        <v>2526602.6999999993</v>
      </c>
      <c r="H817" s="372">
        <f t="shared" si="397"/>
        <v>94.388694139826669</v>
      </c>
    </row>
    <row r="818" spans="1:8" ht="15.75" customHeight="1" x14ac:dyDescent="0.2">
      <c r="A818" s="495"/>
      <c r="B818" s="495"/>
      <c r="C818" s="495"/>
      <c r="D818" s="495"/>
      <c r="E818" s="495"/>
      <c r="F818" s="495"/>
      <c r="G818" s="495"/>
    </row>
    <row r="820" spans="1:8" ht="15.75" x14ac:dyDescent="0.25">
      <c r="B820" s="60"/>
      <c r="C820" s="61"/>
      <c r="D820" s="66"/>
      <c r="E820" s="67"/>
      <c r="F820" s="67"/>
      <c r="G820" s="67"/>
    </row>
    <row r="821" spans="1:8" ht="15.75" x14ac:dyDescent="0.25">
      <c r="B821" s="60"/>
      <c r="C821" s="61"/>
      <c r="D821" s="64"/>
      <c r="E821" s="67"/>
      <c r="F821" s="67"/>
      <c r="G821" s="67"/>
    </row>
    <row r="822" spans="1:8" ht="15.75" x14ac:dyDescent="0.25">
      <c r="B822" s="60"/>
      <c r="C822" s="61"/>
      <c r="D822" s="64"/>
      <c r="E822" s="67"/>
      <c r="F822" s="67"/>
      <c r="G822" s="67"/>
    </row>
    <row r="823" spans="1:8" ht="15.75" x14ac:dyDescent="0.25">
      <c r="B823" s="60"/>
      <c r="C823" s="61"/>
      <c r="D823" s="66"/>
      <c r="E823" s="67"/>
      <c r="F823" s="67"/>
      <c r="G823" s="67"/>
    </row>
    <row r="824" spans="1:8" ht="15.75" x14ac:dyDescent="0.25">
      <c r="B824" s="62"/>
      <c r="C824" s="63"/>
      <c r="D824" s="64"/>
      <c r="E824" s="67"/>
      <c r="F824" s="67"/>
      <c r="G824" s="67"/>
    </row>
    <row r="825" spans="1:8" ht="15.75" x14ac:dyDescent="0.25">
      <c r="B825" s="62"/>
      <c r="C825" s="63"/>
      <c r="D825" s="64"/>
      <c r="E825" s="67"/>
      <c r="F825" s="67"/>
      <c r="G825" s="67"/>
    </row>
    <row r="826" spans="1:8" ht="15.75" x14ac:dyDescent="0.25">
      <c r="B826" s="62"/>
      <c r="C826" s="63"/>
      <c r="D826" s="64"/>
      <c r="E826" s="67"/>
      <c r="F826" s="67"/>
      <c r="G826" s="67"/>
    </row>
    <row r="827" spans="1:8" ht="15.75" x14ac:dyDescent="0.25">
      <c r="B827" s="62"/>
      <c r="C827" s="63"/>
      <c r="D827" s="64"/>
      <c r="E827" s="67"/>
      <c r="F827" s="67" t="s">
        <v>587</v>
      </c>
      <c r="G827" s="67"/>
    </row>
    <row r="828" spans="1:8" ht="15.75" x14ac:dyDescent="0.25">
      <c r="C828" s="63"/>
      <c r="D828" s="64"/>
      <c r="E828" s="67"/>
      <c r="F828" s="67"/>
      <c r="G828" s="67"/>
    </row>
    <row r="829" spans="1:8" ht="15.75" x14ac:dyDescent="0.25">
      <c r="C829" s="63"/>
      <c r="D829" s="64"/>
      <c r="E829" s="67"/>
      <c r="F829" s="67"/>
      <c r="G829" s="67"/>
    </row>
    <row r="830" spans="1:8" ht="15.75" x14ac:dyDescent="0.25">
      <c r="B830" s="62"/>
      <c r="C830" s="63"/>
      <c r="D830" s="64"/>
      <c r="E830" s="67"/>
      <c r="F830" s="67"/>
      <c r="G830" s="67"/>
    </row>
    <row r="831" spans="1:8" ht="15.75" x14ac:dyDescent="0.25">
      <c r="A831" s="490"/>
      <c r="B831" s="490"/>
      <c r="C831" s="490"/>
      <c r="D831" s="490"/>
      <c r="E831" s="490"/>
      <c r="F831" s="258"/>
      <c r="G831" s="258"/>
    </row>
    <row r="832" spans="1:8" ht="15.75" x14ac:dyDescent="0.25">
      <c r="A832" s="258"/>
      <c r="B832" s="481"/>
      <c r="C832" s="481"/>
      <c r="D832" s="68"/>
      <c r="E832" s="258"/>
      <c r="F832" s="258"/>
      <c r="G832" s="258"/>
    </row>
  </sheetData>
  <mergeCells count="14">
    <mergeCell ref="F2:H2"/>
    <mergeCell ref="F4:H4"/>
    <mergeCell ref="A831:E831"/>
    <mergeCell ref="D15:D17"/>
    <mergeCell ref="C15:C17"/>
    <mergeCell ref="A818:G818"/>
    <mergeCell ref="A14:G14"/>
    <mergeCell ref="A13:G13"/>
    <mergeCell ref="B15:B17"/>
    <mergeCell ref="E15:E16"/>
    <mergeCell ref="F15:F16"/>
    <mergeCell ref="G15:H16"/>
    <mergeCell ref="A11:H11"/>
    <mergeCell ref="A12:H12"/>
  </mergeCells>
  <phoneticPr fontId="0" type="noConversion"/>
  <pageMargins left="0.98425196850393704" right="0.59055118110236227" top="0.78740157480314965" bottom="0.78740157480314965" header="0.39370078740157483" footer="0.39370078740157483"/>
  <pageSetup paperSize="9" scale="67" firstPageNumber="19" fitToHeight="0" orientation="portrait" useFirstPageNumber="1" r:id="rId1"/>
  <headerFooter alignWithMargins="0">
    <oddHeader>&amp;C&amp;"Times New Roman,обычный"&amp;14&amp;P</oddHeader>
  </headerFooter>
  <ignoredErrors>
    <ignoredError sqref="A1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abSelected="1" view="pageBreakPreview" topLeftCell="A6" zoomScale="90" zoomScaleNormal="75" zoomScaleSheetLayoutView="90" workbookViewId="0">
      <selection activeCell="E13" sqref="E13"/>
    </sheetView>
  </sheetViews>
  <sheetFormatPr defaultRowHeight="18" x14ac:dyDescent="0.25"/>
  <cols>
    <col min="1" max="1" width="44.7109375" style="48" customWidth="1"/>
    <col min="2" max="2" width="16.5703125" style="46" customWidth="1"/>
    <col min="3" max="3" width="18.28515625" style="46" customWidth="1"/>
    <col min="4" max="4" width="17.28515625" style="46" customWidth="1"/>
    <col min="5" max="5" width="16.7109375" style="46" customWidth="1"/>
    <col min="6" max="6" width="12.85546875" customWidth="1"/>
  </cols>
  <sheetData>
    <row r="1" spans="1:6" ht="18.75" hidden="1" x14ac:dyDescent="0.3">
      <c r="A1" s="509" t="s">
        <v>99</v>
      </c>
      <c r="B1" s="510"/>
      <c r="C1" s="510"/>
      <c r="D1" s="51"/>
    </row>
    <row r="2" spans="1:6" ht="18.75" hidden="1" x14ac:dyDescent="0.3">
      <c r="A2" s="509" t="s">
        <v>100</v>
      </c>
      <c r="B2" s="510"/>
      <c r="C2" s="510"/>
      <c r="D2" s="51"/>
    </row>
    <row r="3" spans="1:6" ht="18.75" hidden="1" x14ac:dyDescent="0.3">
      <c r="A3" s="50"/>
      <c r="B3" s="51"/>
      <c r="C3" s="47" t="s">
        <v>422</v>
      </c>
      <c r="D3" s="51"/>
    </row>
    <row r="4" spans="1:6" ht="18.75" hidden="1" x14ac:dyDescent="0.3">
      <c r="A4" s="50"/>
      <c r="B4" s="51"/>
      <c r="C4" s="47" t="s">
        <v>423</v>
      </c>
      <c r="D4" s="49"/>
      <c r="E4" s="44"/>
    </row>
    <row r="5" spans="1:6" ht="15.75" hidden="1" customHeight="1" x14ac:dyDescent="0.3">
      <c r="A5" s="511"/>
      <c r="B5" s="511"/>
      <c r="C5" s="511"/>
      <c r="D5" s="52"/>
    </row>
    <row r="6" spans="1:6" ht="15.75" customHeight="1" x14ac:dyDescent="0.25">
      <c r="A6" s="512"/>
      <c r="B6" s="512"/>
      <c r="C6" s="375"/>
      <c r="D6" s="549" t="s">
        <v>849</v>
      </c>
      <c r="E6" s="550"/>
      <c r="F6" s="551"/>
    </row>
    <row r="7" spans="1:6" ht="15.75" customHeight="1" x14ac:dyDescent="0.25">
      <c r="A7" s="376"/>
      <c r="B7" s="376"/>
      <c r="C7" s="375"/>
      <c r="D7" s="552" t="s">
        <v>861</v>
      </c>
      <c r="E7" s="552"/>
      <c r="F7" s="552"/>
    </row>
    <row r="8" spans="1:6" ht="15.75" customHeight="1" x14ac:dyDescent="0.25">
      <c r="A8" s="65"/>
      <c r="B8" s="65"/>
      <c r="C8" s="375"/>
      <c r="D8" s="364" t="s">
        <v>856</v>
      </c>
      <c r="E8" s="364"/>
      <c r="F8" s="364"/>
    </row>
    <row r="9" spans="1:6" ht="15.75" customHeight="1" x14ac:dyDescent="0.25">
      <c r="A9" s="65"/>
      <c r="B9" s="65"/>
      <c r="C9" s="377"/>
      <c r="D9" s="553" t="s">
        <v>857</v>
      </c>
      <c r="E9" s="553"/>
      <c r="F9" s="553"/>
    </row>
    <row r="10" spans="1:6" ht="15.75" customHeight="1" x14ac:dyDescent="0.25">
      <c r="A10" s="512"/>
      <c r="B10" s="512"/>
      <c r="C10" s="375"/>
      <c r="D10" s="364" t="s">
        <v>858</v>
      </c>
      <c r="E10" s="364"/>
      <c r="F10" s="364"/>
    </row>
    <row r="11" spans="1:6" ht="15.75" customHeight="1" x14ac:dyDescent="0.25">
      <c r="A11" s="65"/>
      <c r="B11" s="65"/>
      <c r="C11" s="375"/>
      <c r="D11" s="364" t="s">
        <v>859</v>
      </c>
      <c r="E11" s="364" t="s">
        <v>860</v>
      </c>
      <c r="F11" s="364"/>
    </row>
    <row r="12" spans="1:6" ht="18.75" x14ac:dyDescent="0.3">
      <c r="A12" s="378"/>
      <c r="B12" s="379"/>
      <c r="C12" s="377"/>
      <c r="D12" s="421"/>
      <c r="E12" s="421"/>
      <c r="F12" s="421"/>
    </row>
    <row r="13" spans="1:6" ht="18.75" x14ac:dyDescent="0.3">
      <c r="A13" s="380"/>
      <c r="B13" s="381"/>
      <c r="C13" s="381"/>
      <c r="D13" s="421"/>
      <c r="E13" s="421"/>
      <c r="F13" s="421"/>
    </row>
    <row r="14" spans="1:6" ht="18.75" x14ac:dyDescent="0.3">
      <c r="A14" s="380"/>
      <c r="B14" s="381"/>
      <c r="C14" s="381"/>
      <c r="D14" s="421"/>
      <c r="E14" s="421"/>
      <c r="F14" s="421"/>
    </row>
    <row r="15" spans="1:6" ht="18.75" x14ac:dyDescent="0.3">
      <c r="A15" s="380"/>
      <c r="B15" s="381"/>
      <c r="C15" s="381"/>
      <c r="D15" s="421"/>
      <c r="E15" s="421"/>
      <c r="F15" s="421"/>
    </row>
    <row r="16" spans="1:6" ht="22.9" customHeight="1" x14ac:dyDescent="0.2">
      <c r="A16" s="513" t="s">
        <v>848</v>
      </c>
      <c r="B16" s="513"/>
      <c r="C16" s="513"/>
      <c r="D16" s="513"/>
      <c r="E16" s="513"/>
      <c r="F16" s="513"/>
    </row>
    <row r="17" spans="1:18" ht="22.9" customHeight="1" x14ac:dyDescent="0.2">
      <c r="A17" s="425"/>
      <c r="B17" s="425"/>
      <c r="C17" s="425"/>
      <c r="D17" s="425"/>
      <c r="E17" s="425"/>
      <c r="F17" s="425"/>
    </row>
    <row r="18" spans="1:18" ht="13.5" customHeight="1" thickBot="1" x14ac:dyDescent="0.25">
      <c r="A18" s="382"/>
      <c r="B18" s="33"/>
      <c r="C18" s="33"/>
      <c r="D18" s="33"/>
      <c r="E18" s="33"/>
    </row>
    <row r="19" spans="1:18" ht="55.15" customHeight="1" thickBot="1" x14ac:dyDescent="0.25">
      <c r="A19" s="503" t="s">
        <v>81</v>
      </c>
      <c r="B19" s="505" t="s">
        <v>82</v>
      </c>
      <c r="C19" s="383" t="s">
        <v>745</v>
      </c>
      <c r="D19" s="383" t="s">
        <v>746</v>
      </c>
      <c r="E19" s="507" t="s">
        <v>836</v>
      </c>
      <c r="F19" s="508"/>
    </row>
    <row r="20" spans="1:18" ht="15.75" thickBot="1" x14ac:dyDescent="0.25">
      <c r="A20" s="504"/>
      <c r="B20" s="506"/>
      <c r="C20" s="384" t="s">
        <v>742</v>
      </c>
      <c r="D20" s="384" t="s">
        <v>742</v>
      </c>
      <c r="E20" s="384" t="s">
        <v>743</v>
      </c>
      <c r="F20" s="384" t="s">
        <v>734</v>
      </c>
    </row>
    <row r="21" spans="1:18" ht="21" customHeight="1" thickBot="1" x14ac:dyDescent="0.35">
      <c r="A21" s="385">
        <v>1</v>
      </c>
      <c r="B21" s="182" t="s">
        <v>744</v>
      </c>
      <c r="C21" s="386">
        <v>3</v>
      </c>
      <c r="D21" s="387">
        <v>4</v>
      </c>
      <c r="E21" s="388">
        <v>5</v>
      </c>
      <c r="F21" s="388">
        <v>6</v>
      </c>
    </row>
    <row r="22" spans="1:18" ht="19.5" customHeight="1" thickBot="1" x14ac:dyDescent="0.25">
      <c r="A22" s="389" t="s">
        <v>205</v>
      </c>
      <c r="B22" s="390"/>
      <c r="C22" s="466">
        <f>C23+C24+C25+C26+C27+C28+C29+C30+C31+C32+C33+C34+C35+C36+C37+C38+C39+C40+C41+C42+C43+C44+C45+C46+C47+C48+C49</f>
        <v>2252382.2999999993</v>
      </c>
      <c r="D22" s="466">
        <f t="shared" ref="D22:E22" si="0">D23+D24+D25+D26+D27+D28+D29+D30+D31+D32+D33+D34+D35+D36+D37+D38+D39+D40+D41+D42+D43+D44+D45+D46+D47+D48+D49</f>
        <v>2315097.7999999998</v>
      </c>
      <c r="E22" s="467">
        <f t="shared" si="0"/>
        <v>2177235.3999999994</v>
      </c>
      <c r="F22" s="468">
        <f>E22/D22*100</f>
        <v>94.045072307528415</v>
      </c>
    </row>
    <row r="23" spans="1:18" ht="90" customHeight="1" x14ac:dyDescent="0.2">
      <c r="A23" s="485" t="s">
        <v>516</v>
      </c>
      <c r="B23" s="486" t="s">
        <v>236</v>
      </c>
      <c r="C23" s="487">
        <f>ГРБС!G231+ГРБС!G250+ГРБС!G287+ГРБС!G391</f>
        <v>106947.4</v>
      </c>
      <c r="D23" s="487">
        <f>ГРБС!H231+ГРБС!H250+ГРБС!H287+ГРБС!H391</f>
        <v>162394.40000000005</v>
      </c>
      <c r="E23" s="487">
        <f>ГРБС!I231+ГРБС!I250+ГРБС!I287+ГРБС!I391</f>
        <v>80495.199999999997</v>
      </c>
      <c r="F23" s="469">
        <f>E23/D23*100</f>
        <v>49.567719083909282</v>
      </c>
      <c r="R23" s="31" t="s">
        <v>299</v>
      </c>
    </row>
    <row r="24" spans="1:18" ht="73.150000000000006" customHeight="1" x14ac:dyDescent="0.2">
      <c r="A24" s="461" t="s">
        <v>511</v>
      </c>
      <c r="B24" s="183" t="s">
        <v>237</v>
      </c>
      <c r="C24" s="470">
        <f>ГРБС!G256</f>
        <v>5417.9</v>
      </c>
      <c r="D24" s="470">
        <f>ГРБС!H256</f>
        <v>5417.9</v>
      </c>
      <c r="E24" s="470">
        <f>ГРБС!I256</f>
        <v>5040.2</v>
      </c>
      <c r="F24" s="471">
        <f>E24/D24*100</f>
        <v>93.028664242603227</v>
      </c>
    </row>
    <row r="25" spans="1:18" ht="143.44999999999999" customHeight="1" x14ac:dyDescent="0.2">
      <c r="A25" s="461" t="s">
        <v>356</v>
      </c>
      <c r="B25" s="184" t="s">
        <v>121</v>
      </c>
      <c r="C25" s="470">
        <f>ГРБС!G57+ГРБС!G261+ГРБС!G546</f>
        <v>47391.299999999996</v>
      </c>
      <c r="D25" s="470">
        <f>ГРБС!H57+ГРБС!H261+ГРБС!H546</f>
        <v>47391.299999999996</v>
      </c>
      <c r="E25" s="470">
        <f>ГРБС!I57+ГРБС!I261+ГРБС!I546</f>
        <v>39834.200000000004</v>
      </c>
      <c r="F25" s="471">
        <f t="shared" ref="F25:F49" si="1">E25/D25*100</f>
        <v>84.053824225121502</v>
      </c>
    </row>
    <row r="26" spans="1:18" ht="72.599999999999994" customHeight="1" x14ac:dyDescent="0.2">
      <c r="A26" s="462" t="s">
        <v>472</v>
      </c>
      <c r="B26" s="184" t="s">
        <v>230</v>
      </c>
      <c r="C26" s="470">
        <f>ГРБС!G316+ГРБС!G173</f>
        <v>73095.100000000006</v>
      </c>
      <c r="D26" s="470">
        <f>ГРБС!H316+ГРБС!H173</f>
        <v>77027.400000000009</v>
      </c>
      <c r="E26" s="470">
        <f>ГРБС!I316+ГРБС!I173</f>
        <v>50711.4</v>
      </c>
      <c r="F26" s="471">
        <f t="shared" si="1"/>
        <v>65.83553384899399</v>
      </c>
    </row>
    <row r="27" spans="1:18" ht="61.15" customHeight="1" x14ac:dyDescent="0.2">
      <c r="A27" s="463" t="s">
        <v>514</v>
      </c>
      <c r="B27" s="185" t="s">
        <v>235</v>
      </c>
      <c r="C27" s="470">
        <f>ГРБС!G209+ГРБС!G216</f>
        <v>177468.60000000003</v>
      </c>
      <c r="D27" s="470">
        <f>ГРБС!H209+ГРБС!H216</f>
        <v>177468.60000000003</v>
      </c>
      <c r="E27" s="470">
        <f>ГРБС!I209+ГРБС!I216</f>
        <v>176836.09999999998</v>
      </c>
      <c r="F27" s="471">
        <f t="shared" si="1"/>
        <v>99.64359892397863</v>
      </c>
    </row>
    <row r="28" spans="1:18" ht="69.599999999999994" customHeight="1" x14ac:dyDescent="0.2">
      <c r="A28" s="461" t="s">
        <v>517</v>
      </c>
      <c r="B28" s="184" t="s">
        <v>234</v>
      </c>
      <c r="C28" s="470">
        <f>ГРБС!G197+ГРБС!G397+ГРБС!G402+ГРБС!G360</f>
        <v>14238.499999999998</v>
      </c>
      <c r="D28" s="470">
        <f>ГРБС!H197+ГРБС!H397+ГРБС!H402+ГРБС!H360</f>
        <v>14238.499999999998</v>
      </c>
      <c r="E28" s="470">
        <f>ГРБС!I197+ГРБС!I397+ГРБС!I402+ГРБС!I360</f>
        <v>14199.800000000001</v>
      </c>
      <c r="F28" s="471">
        <f t="shared" si="1"/>
        <v>99.728201706640462</v>
      </c>
    </row>
    <row r="29" spans="1:18" ht="81.599999999999994" customHeight="1" x14ac:dyDescent="0.2">
      <c r="A29" s="463" t="s">
        <v>518</v>
      </c>
      <c r="B29" s="184" t="s">
        <v>233</v>
      </c>
      <c r="C29" s="470">
        <f>ГРБС!G113</f>
        <v>5290.8</v>
      </c>
      <c r="D29" s="470">
        <f>ГРБС!H113</f>
        <v>5290.8</v>
      </c>
      <c r="E29" s="470">
        <f>ГРБС!I113</f>
        <v>4485.3999999999996</v>
      </c>
      <c r="F29" s="471">
        <f t="shared" si="1"/>
        <v>84.777349361155203</v>
      </c>
    </row>
    <row r="30" spans="1:18" ht="100.9" customHeight="1" x14ac:dyDescent="0.2">
      <c r="A30" s="462" t="s">
        <v>519</v>
      </c>
      <c r="B30" s="184" t="s">
        <v>232</v>
      </c>
      <c r="C30" s="470">
        <f>ГРБС!G235</f>
        <v>522</v>
      </c>
      <c r="D30" s="470">
        <f>ГРБС!H235</f>
        <v>522</v>
      </c>
      <c r="E30" s="470">
        <f>ГРБС!I235</f>
        <v>522</v>
      </c>
      <c r="F30" s="471">
        <f t="shared" si="1"/>
        <v>100</v>
      </c>
    </row>
    <row r="31" spans="1:18" ht="75.599999999999994" customHeight="1" x14ac:dyDescent="0.2">
      <c r="A31" s="462" t="s">
        <v>626</v>
      </c>
      <c r="B31" s="184" t="s">
        <v>231</v>
      </c>
      <c r="C31" s="472">
        <f>ГРБС!G435+ГРБС!G572</f>
        <v>5447.4000000000005</v>
      </c>
      <c r="D31" s="472">
        <f>ГРБС!H435+ГРБС!H572</f>
        <v>5447.4000000000005</v>
      </c>
      <c r="E31" s="470">
        <f>ГРБС!I435+ГРБС!I572</f>
        <v>5080.7999999999993</v>
      </c>
      <c r="F31" s="471">
        <f t="shared" si="1"/>
        <v>93.270183940962639</v>
      </c>
    </row>
    <row r="32" spans="1:18" ht="54.75" customHeight="1" x14ac:dyDescent="0.2">
      <c r="A32" s="462" t="s">
        <v>354</v>
      </c>
      <c r="B32" s="184" t="s">
        <v>229</v>
      </c>
      <c r="C32" s="472">
        <f>ГРБС!G592+ГРБС!G637+ГРБС!G694+ГРБС!G717+ГРБС!G772+ГРБС!G777+ГРБС!G783+ГРБС!G798+ГРБС!G809+ГРБС!G430</f>
        <v>1441419.7</v>
      </c>
      <c r="D32" s="472">
        <f>ГРБС!H592+ГРБС!H637+ГРБС!H694+ГРБС!H717+ГРБС!H772+ГРБС!H777+ГРБС!H783+ГРБС!H798+ГРБС!H809+ГРБС!H430</f>
        <v>1437890.9</v>
      </c>
      <c r="E32" s="472">
        <f>ГРБС!I592+ГРБС!I637+ГРБС!I694+ГРБС!I717+ГРБС!I772+ГРБС!I777+ГРБС!I783+ГРБС!I798+ГРБС!I809+ГРБС!I430</f>
        <v>1432836.4</v>
      </c>
      <c r="F32" s="471">
        <f t="shared" si="1"/>
        <v>99.648478198172057</v>
      </c>
    </row>
    <row r="33" spans="1:6" ht="54.75" customHeight="1" x14ac:dyDescent="0.2">
      <c r="A33" s="461" t="s">
        <v>355</v>
      </c>
      <c r="B33" s="184" t="s">
        <v>41</v>
      </c>
      <c r="C33" s="472">
        <f>ГРБС!G410+ГРБС!G464</f>
        <v>147630.20000000001</v>
      </c>
      <c r="D33" s="472">
        <f>ГРБС!H410+ГРБС!H464</f>
        <v>147795.20000000001</v>
      </c>
      <c r="E33" s="470">
        <f>ГРБС!I410+ГРБС!I464</f>
        <v>146909</v>
      </c>
      <c r="F33" s="471">
        <f t="shared" si="1"/>
        <v>99.400386480751735</v>
      </c>
    </row>
    <row r="34" spans="1:6" ht="78" hidden="1" customHeight="1" x14ac:dyDescent="0.2">
      <c r="A34" s="462" t="s">
        <v>418</v>
      </c>
      <c r="B34" s="183" t="s">
        <v>222</v>
      </c>
      <c r="C34" s="472">
        <v>0</v>
      </c>
      <c r="D34" s="472">
        <v>0</v>
      </c>
      <c r="E34" s="470">
        <v>0</v>
      </c>
      <c r="F34" s="471" t="e">
        <f t="shared" si="1"/>
        <v>#DIV/0!</v>
      </c>
    </row>
    <row r="35" spans="1:6" ht="88.9" customHeight="1" x14ac:dyDescent="0.2">
      <c r="A35" s="461" t="s">
        <v>419</v>
      </c>
      <c r="B35" s="184" t="s">
        <v>220</v>
      </c>
      <c r="C35" s="472">
        <f>ГРБС!G61+ГРБС!G275</f>
        <v>15550.7</v>
      </c>
      <c r="D35" s="472">
        <f>ГРБС!H61+ГРБС!H275</f>
        <v>15550.7</v>
      </c>
      <c r="E35" s="470">
        <f>ГРБС!I61+ГРБС!I275</f>
        <v>13172.400000000001</v>
      </c>
      <c r="F35" s="471">
        <f t="shared" si="1"/>
        <v>84.70615470686208</v>
      </c>
    </row>
    <row r="36" spans="1:6" ht="71.45" customHeight="1" x14ac:dyDescent="0.2">
      <c r="A36" s="462" t="s">
        <v>523</v>
      </c>
      <c r="B36" s="184" t="s">
        <v>221</v>
      </c>
      <c r="C36" s="472">
        <f>ГРБС!G74+ГРБС!G49</f>
        <v>138.5</v>
      </c>
      <c r="D36" s="472">
        <f>ГРБС!H74+ГРБС!H49</f>
        <v>138.5</v>
      </c>
      <c r="E36" s="470">
        <f>ГРБС!I74+ГРБС!I49</f>
        <v>138.5</v>
      </c>
      <c r="F36" s="471">
        <f t="shared" si="1"/>
        <v>100</v>
      </c>
    </row>
    <row r="37" spans="1:6" ht="54" customHeight="1" x14ac:dyDescent="0.2">
      <c r="A37" s="461" t="s">
        <v>625</v>
      </c>
      <c r="B37" s="185" t="s">
        <v>228</v>
      </c>
      <c r="C37" s="473">
        <f>ГРБС!G518+ГРБС!G556</f>
        <v>123969</v>
      </c>
      <c r="D37" s="473">
        <f>ГРБС!H518+ГРБС!H556</f>
        <v>130669.00000000001</v>
      </c>
      <c r="E37" s="474">
        <f>ГРБС!I556+ГРБС!I518</f>
        <v>130456</v>
      </c>
      <c r="F37" s="471">
        <f t="shared" si="1"/>
        <v>99.836992706762885</v>
      </c>
    </row>
    <row r="38" spans="1:6" ht="51.6" customHeight="1" x14ac:dyDescent="0.2">
      <c r="A38" s="462" t="s">
        <v>521</v>
      </c>
      <c r="B38" s="184" t="s">
        <v>223</v>
      </c>
      <c r="C38" s="474">
        <f>ГРБС!G238</f>
        <v>2263</v>
      </c>
      <c r="D38" s="474">
        <f>ГРБС!H238</f>
        <v>2263</v>
      </c>
      <c r="E38" s="474">
        <f>ГРБС!I238</f>
        <v>2263</v>
      </c>
      <c r="F38" s="471">
        <f t="shared" si="1"/>
        <v>100</v>
      </c>
    </row>
    <row r="39" spans="1:6" ht="109.5" customHeight="1" x14ac:dyDescent="0.2">
      <c r="A39" s="462" t="s">
        <v>526</v>
      </c>
      <c r="B39" s="184" t="s">
        <v>224</v>
      </c>
      <c r="C39" s="474">
        <f>ГРБС!G514+ГРБС!G80+ГРБС!G33</f>
        <v>12526.400000000001</v>
      </c>
      <c r="D39" s="474">
        <f>ГРБС!H514+ГРБС!H80+ГРБС!H33</f>
        <v>12526.400000000001</v>
      </c>
      <c r="E39" s="474">
        <f>ГРБС!I514+ГРБС!I80+ГРБС!I33</f>
        <v>11906.400000000001</v>
      </c>
      <c r="F39" s="471">
        <f t="shared" si="1"/>
        <v>95.050453442329797</v>
      </c>
    </row>
    <row r="40" spans="1:6" ht="93" customHeight="1" x14ac:dyDescent="0.2">
      <c r="A40" s="462" t="s">
        <v>471</v>
      </c>
      <c r="B40" s="184" t="s">
        <v>225</v>
      </c>
      <c r="C40" s="474">
        <f>ГРБС!G83+ГРБС!G185+ГРБС!G367+ГРБС!G581</f>
        <v>34578.299999999996</v>
      </c>
      <c r="D40" s="474">
        <f>ГРБС!H83+ГРБС!H185+ГРБС!H367+ГРБС!H581</f>
        <v>34578.299999999996</v>
      </c>
      <c r="E40" s="474">
        <f>ГРБС!I83+ГРБС!I185+ГРБС!I367+ГРБС!I581</f>
        <v>24060.400000000001</v>
      </c>
      <c r="F40" s="471">
        <f t="shared" si="1"/>
        <v>69.582368132614974</v>
      </c>
    </row>
    <row r="41" spans="1:6" ht="114.6" customHeight="1" x14ac:dyDescent="0.2">
      <c r="A41" s="462" t="s">
        <v>527</v>
      </c>
      <c r="B41" s="184" t="s">
        <v>226</v>
      </c>
      <c r="C41" s="474">
        <f>ГРБС!G86</f>
        <v>979</v>
      </c>
      <c r="D41" s="474">
        <f>ГРБС!H86</f>
        <v>979</v>
      </c>
      <c r="E41" s="474">
        <f>ГРБС!I86</f>
        <v>977.4</v>
      </c>
      <c r="F41" s="471">
        <f t="shared" si="1"/>
        <v>99.836567926455572</v>
      </c>
    </row>
    <row r="42" spans="1:6" ht="94.15" customHeight="1" x14ac:dyDescent="0.2">
      <c r="A42" s="462" t="s">
        <v>528</v>
      </c>
      <c r="B42" s="184" t="s">
        <v>227</v>
      </c>
      <c r="C42" s="474">
        <f>ГРБС!G567</f>
        <v>342</v>
      </c>
      <c r="D42" s="474">
        <f>ГРБС!H567</f>
        <v>342</v>
      </c>
      <c r="E42" s="474">
        <f>ГРБС!I567</f>
        <v>342</v>
      </c>
      <c r="F42" s="471">
        <f t="shared" si="1"/>
        <v>100</v>
      </c>
    </row>
    <row r="43" spans="1:6" ht="99.6" customHeight="1" x14ac:dyDescent="0.2">
      <c r="A43" s="462" t="s">
        <v>624</v>
      </c>
      <c r="B43" s="184" t="s">
        <v>4</v>
      </c>
      <c r="C43" s="474">
        <f>ГРБС!G489</f>
        <v>30</v>
      </c>
      <c r="D43" s="474">
        <f>ГРБС!H489</f>
        <v>30</v>
      </c>
      <c r="E43" s="474">
        <f>ГРБС!I489</f>
        <v>29.9</v>
      </c>
      <c r="F43" s="471">
        <f t="shared" si="1"/>
        <v>99.666666666666657</v>
      </c>
    </row>
    <row r="44" spans="1:6" ht="76.150000000000006" customHeight="1" x14ac:dyDescent="0.2">
      <c r="A44" s="462" t="s">
        <v>513</v>
      </c>
      <c r="B44" s="184" t="s">
        <v>11</v>
      </c>
      <c r="C44" s="474">
        <f>ГРБС!G494</f>
        <v>240</v>
      </c>
      <c r="D44" s="474">
        <f>ГРБС!H494</f>
        <v>240</v>
      </c>
      <c r="E44" s="474">
        <f>ГРБС!I494</f>
        <v>215</v>
      </c>
      <c r="F44" s="471">
        <f t="shared" si="1"/>
        <v>89.583333333333343</v>
      </c>
    </row>
    <row r="45" spans="1:6" ht="93.75" x14ac:dyDescent="0.2">
      <c r="A45" s="462" t="s">
        <v>430</v>
      </c>
      <c r="B45" s="184" t="s">
        <v>52</v>
      </c>
      <c r="C45" s="474">
        <f>ГРБС!G147</f>
        <v>356</v>
      </c>
      <c r="D45" s="474">
        <f>ГРБС!H147</f>
        <v>356</v>
      </c>
      <c r="E45" s="474">
        <f>ГРБС!I147</f>
        <v>355.6</v>
      </c>
      <c r="F45" s="471">
        <f t="shared" si="1"/>
        <v>99.887640449438209</v>
      </c>
    </row>
    <row r="46" spans="1:6" ht="111.6" customHeight="1" x14ac:dyDescent="0.2">
      <c r="A46" s="462" t="s">
        <v>357</v>
      </c>
      <c r="B46" s="184" t="s">
        <v>358</v>
      </c>
      <c r="C46" s="474">
        <f>ГРБС!G156</f>
        <v>206</v>
      </c>
      <c r="D46" s="474">
        <f>ГРБС!H156</f>
        <v>206</v>
      </c>
      <c r="E46" s="474">
        <f>ГРБС!I156</f>
        <v>176</v>
      </c>
      <c r="F46" s="471">
        <f t="shared" si="1"/>
        <v>85.436893203883486</v>
      </c>
    </row>
    <row r="47" spans="1:6" ht="75.599999999999994" customHeight="1" x14ac:dyDescent="0.2">
      <c r="A47" s="461" t="s">
        <v>817</v>
      </c>
      <c r="B47" s="184" t="s">
        <v>327</v>
      </c>
      <c r="C47" s="474">
        <f>ГРБС!G374</f>
        <v>35594.5</v>
      </c>
      <c r="D47" s="474">
        <f>ГРБС!H374</f>
        <v>35594.5</v>
      </c>
      <c r="E47" s="474">
        <f>ГРБС!I374</f>
        <v>35594.5</v>
      </c>
      <c r="F47" s="471">
        <f t="shared" si="1"/>
        <v>100</v>
      </c>
    </row>
    <row r="48" spans="1:6" ht="59.45" customHeight="1" x14ac:dyDescent="0.2">
      <c r="A48" s="464" t="s">
        <v>359</v>
      </c>
      <c r="B48" s="186" t="s">
        <v>360</v>
      </c>
      <c r="C48" s="475">
        <f>ГРБС!G241</f>
        <v>690</v>
      </c>
      <c r="D48" s="475">
        <f>ГРБС!H241</f>
        <v>690</v>
      </c>
      <c r="E48" s="476">
        <f>ГРБС!I241</f>
        <v>562.79999999999995</v>
      </c>
      <c r="F48" s="471">
        <f t="shared" si="1"/>
        <v>81.565217391304344</v>
      </c>
    </row>
    <row r="49" spans="1:6" ht="46.15" customHeight="1" thickBot="1" x14ac:dyDescent="0.25">
      <c r="A49" s="465" t="s">
        <v>503</v>
      </c>
      <c r="B49" s="187" t="s">
        <v>504</v>
      </c>
      <c r="C49" s="477">
        <f>ГРБС!G576+ГРБС!G507</f>
        <v>50</v>
      </c>
      <c r="D49" s="477">
        <f>ГРБС!H507+ГРБС!H576</f>
        <v>50</v>
      </c>
      <c r="E49" s="478">
        <f>ГРБС!I576+ГРБС!I507</f>
        <v>35</v>
      </c>
      <c r="F49" s="479">
        <f t="shared" si="1"/>
        <v>70</v>
      </c>
    </row>
    <row r="50" spans="1:6" ht="12" customHeight="1" x14ac:dyDescent="0.3">
      <c r="A50" s="34"/>
      <c r="B50" s="34"/>
      <c r="C50" s="34"/>
      <c r="D50" s="34"/>
    </row>
    <row r="51" spans="1:6" ht="12.75" customHeight="1" x14ac:dyDescent="0.3">
      <c r="A51" s="34"/>
      <c r="B51" s="34"/>
      <c r="C51" s="34"/>
      <c r="D51" s="34"/>
    </row>
    <row r="52" spans="1:6" ht="18.75" x14ac:dyDescent="0.3">
      <c r="A52" s="34"/>
      <c r="B52" s="34"/>
      <c r="C52" s="34"/>
      <c r="D52" s="34"/>
    </row>
  </sheetData>
  <mergeCells count="11">
    <mergeCell ref="A19:A20"/>
    <mergeCell ref="B19:B20"/>
    <mergeCell ref="E19:F19"/>
    <mergeCell ref="A1:C1"/>
    <mergeCell ref="A2:C2"/>
    <mergeCell ref="A5:C5"/>
    <mergeCell ref="A6:B6"/>
    <mergeCell ref="A10:B10"/>
    <mergeCell ref="A16:F16"/>
    <mergeCell ref="D9:F9"/>
    <mergeCell ref="D7:F7"/>
  </mergeCells>
  <phoneticPr fontId="10" type="noConversion"/>
  <pageMargins left="0.98425196850393704" right="0.59055118110236227" top="0.78740157480314965" bottom="0.78740157480314965" header="0.39370078740157483" footer="0.39370078740157483"/>
  <pageSetup paperSize="9" scale="68" firstPageNumber="106" fitToHeight="0" orientation="portrait" useFirstPageNumber="1" r:id="rId1"/>
  <headerFooter alignWithMargins="0">
    <oddHeader>&amp;C&amp;"Times New Roman,обычный"&amp;14&amp;P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6"/>
  <sheetViews>
    <sheetView view="pageBreakPreview" topLeftCell="A4" zoomScale="75" zoomScaleNormal="100" zoomScaleSheetLayoutView="75" workbookViewId="0">
      <selection activeCell="O21" sqref="O21"/>
    </sheetView>
  </sheetViews>
  <sheetFormatPr defaultRowHeight="12.75" x14ac:dyDescent="0.2"/>
  <cols>
    <col min="1" max="1" width="5.28515625" customWidth="1"/>
    <col min="2" max="2" width="29" customWidth="1"/>
    <col min="6" max="6" width="8.5703125" customWidth="1"/>
    <col min="7" max="7" width="2.28515625" hidden="1" customWidth="1"/>
    <col min="8" max="8" width="2" hidden="1" customWidth="1"/>
    <col min="9" max="9" width="16" customWidth="1"/>
    <col min="10" max="10" width="16.28515625" customWidth="1"/>
    <col min="11" max="11" width="8.42578125" customWidth="1"/>
    <col min="12" max="12" width="10.7109375" customWidth="1"/>
    <col min="13" max="13" width="7.7109375" customWidth="1"/>
    <col min="14" max="14" width="11.7109375" customWidth="1"/>
  </cols>
  <sheetData>
    <row r="4" spans="1:9" ht="10.5" customHeight="1" x14ac:dyDescent="0.25">
      <c r="B4" s="7"/>
      <c r="C4" s="7"/>
      <c r="D4" s="7"/>
      <c r="E4" s="7"/>
      <c r="F4" s="13"/>
      <c r="G4" s="13"/>
      <c r="H4" s="13"/>
      <c r="I4" s="13"/>
    </row>
    <row r="5" spans="1:9" ht="15.75" x14ac:dyDescent="0.25">
      <c r="B5" s="3"/>
      <c r="C5" s="3"/>
      <c r="D5" s="514" t="s">
        <v>16</v>
      </c>
      <c r="E5" s="514"/>
      <c r="F5" s="514"/>
      <c r="G5" s="514"/>
      <c r="H5" s="514"/>
      <c r="I5" s="514"/>
    </row>
    <row r="6" spans="1:9" ht="15.75" x14ac:dyDescent="0.25">
      <c r="B6" s="4"/>
      <c r="C6" s="4"/>
      <c r="D6" s="515" t="s">
        <v>122</v>
      </c>
      <c r="E6" s="515"/>
      <c r="F6" s="515"/>
      <c r="G6" s="515"/>
      <c r="H6" s="515"/>
      <c r="I6" s="515"/>
    </row>
    <row r="7" spans="1:9" ht="15.75" x14ac:dyDescent="0.25">
      <c r="B7" s="4"/>
      <c r="C7" s="4"/>
      <c r="D7" s="515" t="s">
        <v>17</v>
      </c>
      <c r="E7" s="515"/>
      <c r="F7" s="515"/>
      <c r="G7" s="515"/>
      <c r="H7" s="515"/>
      <c r="I7" s="515"/>
    </row>
    <row r="8" spans="1:9" ht="15.75" x14ac:dyDescent="0.25">
      <c r="B8" s="4"/>
      <c r="C8" s="4"/>
      <c r="D8" s="515" t="s">
        <v>63</v>
      </c>
      <c r="E8" s="515"/>
      <c r="F8" s="515"/>
      <c r="G8" s="515"/>
      <c r="H8" s="515"/>
      <c r="I8" s="515"/>
    </row>
    <row r="9" spans="1:9" ht="15.75" x14ac:dyDescent="0.25">
      <c r="B9" s="5"/>
      <c r="C9" s="5"/>
      <c r="D9" s="515" t="s">
        <v>123</v>
      </c>
      <c r="E9" s="515"/>
      <c r="F9" s="515"/>
      <c r="G9" s="515"/>
      <c r="H9" s="515"/>
      <c r="I9" s="515"/>
    </row>
    <row r="10" spans="1:9" ht="15.75" x14ac:dyDescent="0.25">
      <c r="B10" s="4"/>
      <c r="C10" s="6"/>
      <c r="D10" s="518" t="s">
        <v>19</v>
      </c>
      <c r="E10" s="518"/>
      <c r="F10" s="518"/>
      <c r="G10" s="518"/>
      <c r="H10" s="518"/>
      <c r="I10" s="518"/>
    </row>
    <row r="11" spans="1:9" ht="15.75" x14ac:dyDescent="0.25">
      <c r="B11" s="4"/>
      <c r="C11" s="6"/>
      <c r="D11" s="32" t="s">
        <v>18</v>
      </c>
      <c r="E11" s="32"/>
      <c r="F11" s="32"/>
      <c r="G11" s="32"/>
      <c r="H11" s="32"/>
      <c r="I11" s="32"/>
    </row>
    <row r="12" spans="1:9" ht="15.75" x14ac:dyDescent="0.25">
      <c r="B12" s="4"/>
      <c r="C12" s="4"/>
      <c r="D12" s="4"/>
      <c r="E12" s="516"/>
      <c r="F12" s="516"/>
      <c r="G12" s="516"/>
      <c r="H12" s="516"/>
      <c r="I12" s="516"/>
    </row>
    <row r="13" spans="1:9" ht="15.75" x14ac:dyDescent="0.25">
      <c r="B13" s="517" t="s">
        <v>218</v>
      </c>
      <c r="C13" s="517"/>
      <c r="D13" s="517"/>
      <c r="E13" s="517"/>
      <c r="F13" s="517"/>
      <c r="G13" s="517"/>
      <c r="H13" s="517"/>
      <c r="I13" s="517"/>
    </row>
    <row r="14" spans="1:9" ht="15.75" x14ac:dyDescent="0.25">
      <c r="B14" s="517" t="s">
        <v>15</v>
      </c>
      <c r="C14" s="517"/>
      <c r="D14" s="517"/>
      <c r="E14" s="517"/>
      <c r="F14" s="517"/>
      <c r="G14" s="517"/>
      <c r="H14" s="517"/>
      <c r="I14" s="517"/>
    </row>
    <row r="15" spans="1:9" ht="16.5" thickBot="1" x14ac:dyDescent="0.3">
      <c r="B15" s="528"/>
      <c r="C15" s="528"/>
      <c r="D15" s="528"/>
      <c r="E15" s="528"/>
      <c r="F15" s="528"/>
      <c r="G15" s="528"/>
      <c r="H15" s="528"/>
      <c r="I15" s="528"/>
    </row>
    <row r="16" spans="1:9" ht="15" customHeight="1" x14ac:dyDescent="0.2">
      <c r="A16" s="522" t="s">
        <v>98</v>
      </c>
      <c r="B16" s="524" t="s">
        <v>206</v>
      </c>
      <c r="C16" s="524" t="s">
        <v>207</v>
      </c>
      <c r="D16" s="524"/>
      <c r="E16" s="524"/>
      <c r="F16" s="524"/>
      <c r="G16" s="524"/>
      <c r="H16" s="524"/>
      <c r="I16" s="526" t="s">
        <v>284</v>
      </c>
    </row>
    <row r="17" spans="1:16" ht="33.75" customHeight="1" thickBot="1" x14ac:dyDescent="0.25">
      <c r="A17" s="523"/>
      <c r="B17" s="525"/>
      <c r="C17" s="525"/>
      <c r="D17" s="525"/>
      <c r="E17" s="525"/>
      <c r="F17" s="525"/>
      <c r="G17" s="525"/>
      <c r="H17" s="525"/>
      <c r="I17" s="527"/>
    </row>
    <row r="18" spans="1:16" ht="48" customHeight="1" thickBot="1" x14ac:dyDescent="0.25">
      <c r="A18" s="16">
        <v>1</v>
      </c>
      <c r="B18" s="28" t="s">
        <v>208</v>
      </c>
      <c r="C18" s="519" t="s">
        <v>209</v>
      </c>
      <c r="D18" s="519"/>
      <c r="E18" s="519"/>
      <c r="F18" s="519"/>
      <c r="G18" s="519"/>
      <c r="H18" s="519"/>
      <c r="I18" s="25">
        <f>I19+I25</f>
        <v>-13957.2</v>
      </c>
      <c r="J18" s="12"/>
      <c r="K18" s="11"/>
      <c r="L18" s="8"/>
    </row>
    <row r="19" spans="1:16" ht="47.25" customHeight="1" thickBot="1" x14ac:dyDescent="0.25">
      <c r="A19" s="16">
        <f>A18+1</f>
        <v>2</v>
      </c>
      <c r="B19" s="18" t="s">
        <v>212</v>
      </c>
      <c r="C19" s="533" t="s">
        <v>213</v>
      </c>
      <c r="D19" s="533"/>
      <c r="E19" s="533"/>
      <c r="F19" s="533"/>
      <c r="G19" s="533"/>
      <c r="H19" s="533"/>
      <c r="I19" s="17">
        <f>I20+I21</f>
        <v>-13957.2</v>
      </c>
    </row>
    <row r="20" spans="1:16" ht="62.25" customHeight="1" x14ac:dyDescent="0.2">
      <c r="A20" s="19">
        <v>3</v>
      </c>
      <c r="B20" s="20" t="s">
        <v>214</v>
      </c>
      <c r="C20" s="534" t="s">
        <v>215</v>
      </c>
      <c r="D20" s="534"/>
      <c r="E20" s="534"/>
      <c r="F20" s="534"/>
      <c r="G20" s="534"/>
      <c r="H20" s="534"/>
      <c r="I20" s="21">
        <v>0</v>
      </c>
    </row>
    <row r="21" spans="1:16" ht="63" customHeight="1" thickBot="1" x14ac:dyDescent="0.25">
      <c r="A21" s="19">
        <v>4</v>
      </c>
      <c r="B21" s="29" t="s">
        <v>265</v>
      </c>
      <c r="C21" s="520" t="s">
        <v>266</v>
      </c>
      <c r="D21" s="520"/>
      <c r="E21" s="520"/>
      <c r="F21" s="521"/>
      <c r="G21" s="27"/>
      <c r="H21" s="23"/>
      <c r="I21" s="21">
        <v>-13957.2</v>
      </c>
    </row>
    <row r="22" spans="1:16" ht="53.25" customHeight="1" thickBot="1" x14ac:dyDescent="0.25">
      <c r="A22" s="16">
        <v>5</v>
      </c>
      <c r="B22" s="18" t="s">
        <v>259</v>
      </c>
      <c r="C22" s="535" t="s">
        <v>260</v>
      </c>
      <c r="D22" s="535"/>
      <c r="E22" s="535"/>
      <c r="F22" s="535"/>
      <c r="G22" s="535"/>
      <c r="H22" s="536"/>
      <c r="I22" s="30">
        <f>I23+I24</f>
        <v>0</v>
      </c>
    </row>
    <row r="23" spans="1:16" ht="78" customHeight="1" x14ac:dyDescent="0.2">
      <c r="A23" s="19">
        <v>6</v>
      </c>
      <c r="B23" s="26" t="s">
        <v>261</v>
      </c>
      <c r="C23" s="537" t="s">
        <v>262</v>
      </c>
      <c r="D23" s="538"/>
      <c r="E23" s="538"/>
      <c r="F23" s="538"/>
      <c r="G23" s="538"/>
      <c r="H23" s="539"/>
      <c r="I23" s="15">
        <v>0</v>
      </c>
    </row>
    <row r="24" spans="1:16" ht="78.75" customHeight="1" thickBot="1" x14ac:dyDescent="0.25">
      <c r="A24" s="19">
        <v>7</v>
      </c>
      <c r="B24" s="29" t="s">
        <v>263</v>
      </c>
      <c r="C24" s="529" t="s">
        <v>264</v>
      </c>
      <c r="D24" s="530"/>
      <c r="E24" s="530"/>
      <c r="F24" s="530"/>
      <c r="G24" s="530"/>
      <c r="H24" s="530"/>
      <c r="I24" s="24">
        <v>0</v>
      </c>
    </row>
    <row r="25" spans="1:16" ht="51.75" customHeight="1" thickBot="1" x14ac:dyDescent="0.25">
      <c r="A25" s="16">
        <v>8</v>
      </c>
      <c r="B25" s="22" t="s">
        <v>216</v>
      </c>
      <c r="C25" s="531" t="s">
        <v>217</v>
      </c>
      <c r="D25" s="531"/>
      <c r="E25" s="531"/>
      <c r="F25" s="531"/>
      <c r="G25" s="531"/>
      <c r="H25" s="532"/>
      <c r="I25" s="17">
        <v>0</v>
      </c>
      <c r="J25" s="31"/>
      <c r="K25" s="1"/>
      <c r="L25" s="1"/>
      <c r="M25" s="9"/>
      <c r="N25" s="1"/>
      <c r="O25" s="10"/>
      <c r="P25" s="10"/>
    </row>
    <row r="26" spans="1:16" x14ac:dyDescent="0.2">
      <c r="B26" s="2"/>
      <c r="C26" s="2"/>
      <c r="D26" s="2"/>
      <c r="E26" s="2"/>
      <c r="F26" s="2"/>
      <c r="G26" s="2"/>
      <c r="H26" s="2"/>
      <c r="I26" s="14" t="s">
        <v>274</v>
      </c>
    </row>
  </sheetData>
  <mergeCells count="22">
    <mergeCell ref="C24:H24"/>
    <mergeCell ref="C25:H25"/>
    <mergeCell ref="C19:H19"/>
    <mergeCell ref="C20:H20"/>
    <mergeCell ref="C22:H22"/>
    <mergeCell ref="C23:H23"/>
    <mergeCell ref="A16:A17"/>
    <mergeCell ref="B16:B17"/>
    <mergeCell ref="I16:I17"/>
    <mergeCell ref="C16:H17"/>
    <mergeCell ref="B13:I13"/>
    <mergeCell ref="B15:I15"/>
    <mergeCell ref="E12:I12"/>
    <mergeCell ref="B14:I14"/>
    <mergeCell ref="D10:I10"/>
    <mergeCell ref="C18:H18"/>
    <mergeCell ref="C21:F21"/>
    <mergeCell ref="D5:I5"/>
    <mergeCell ref="D6:I6"/>
    <mergeCell ref="D7:I7"/>
    <mergeCell ref="D8:I8"/>
    <mergeCell ref="D9:I9"/>
  </mergeCells>
  <phoneticPr fontId="10" type="noConversion"/>
  <pageMargins left="0.98425196850393704" right="0.59055118110236227" top="0.78740157480314965" bottom="0.78740157480314965" header="0.51181102362204722" footer="0"/>
  <pageSetup paperSize="9" firstPageNumber="197" fitToHeight="0" orientation="portrait" useFirstPageNumber="1" r:id="rId1"/>
  <headerFooter alignWithMargins="0">
    <oddHeader>&amp;C&amp;"Times New Roman,обычный"&amp;14&amp;P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N5292"/>
  <sheetViews>
    <sheetView view="pageBreakPreview" topLeftCell="B3" zoomScale="90" zoomScaleNormal="75" zoomScaleSheetLayoutView="90" workbookViewId="0">
      <selection activeCell="H4" sqref="H4:J8"/>
    </sheetView>
  </sheetViews>
  <sheetFormatPr defaultColWidth="8.7109375" defaultRowHeight="18.75" x14ac:dyDescent="0.3"/>
  <cols>
    <col min="1" max="1" width="1.42578125" style="37" hidden="1" customWidth="1"/>
    <col min="2" max="2" width="33.7109375" style="158" customWidth="1"/>
    <col min="3" max="3" width="6.85546875" style="130" customWidth="1"/>
    <col min="4" max="4" width="6.7109375" style="130" customWidth="1"/>
    <col min="5" max="5" width="14.7109375" style="159" customWidth="1"/>
    <col min="6" max="6" width="6.7109375" style="130" customWidth="1"/>
    <col min="7" max="7" width="14.28515625" style="130" customWidth="1"/>
    <col min="8" max="8" width="16.28515625" style="74" customWidth="1"/>
    <col min="9" max="9" width="16.7109375" style="74" customWidth="1"/>
    <col min="10" max="10" width="16.28515625" style="266" customWidth="1"/>
    <col min="11" max="11" width="11.85546875" style="422" customWidth="1"/>
    <col min="12" max="12" width="11.5703125" style="267" customWidth="1"/>
    <col min="13" max="13" width="13.7109375" style="43" customWidth="1"/>
    <col min="14" max="16384" width="8.7109375" style="35"/>
  </cols>
  <sheetData>
    <row r="1" spans="2:10" ht="17.25" hidden="1" customHeight="1" x14ac:dyDescent="0.3">
      <c r="B1" s="69"/>
      <c r="C1" s="70"/>
      <c r="D1" s="71"/>
      <c r="E1" s="72"/>
      <c r="F1" s="73"/>
      <c r="G1" s="73"/>
    </row>
    <row r="2" spans="2:10" ht="26.25" hidden="1" customHeight="1" x14ac:dyDescent="0.3">
      <c r="B2" s="36"/>
      <c r="C2" s="75"/>
      <c r="D2" s="76"/>
      <c r="E2" s="76"/>
      <c r="F2" s="76"/>
      <c r="G2" s="76"/>
    </row>
    <row r="3" spans="2:10" ht="13.5" customHeight="1" x14ac:dyDescent="0.3">
      <c r="B3" s="36"/>
      <c r="C3" s="77"/>
      <c r="D3" s="78"/>
      <c r="E3" s="78"/>
      <c r="F3" s="78"/>
      <c r="G3" s="78"/>
      <c r="H3" s="421" t="s">
        <v>850</v>
      </c>
      <c r="I3" s="271"/>
      <c r="J3" s="271"/>
    </row>
    <row r="4" spans="2:10" ht="18.600000000000001" customHeight="1" x14ac:dyDescent="0.3">
      <c r="B4" s="36"/>
      <c r="C4" s="77"/>
      <c r="D4" s="78"/>
      <c r="E4" s="78"/>
      <c r="F4" s="78"/>
      <c r="G4" s="78"/>
      <c r="H4" s="488" t="s">
        <v>861</v>
      </c>
      <c r="I4" s="488"/>
      <c r="J4" s="488"/>
    </row>
    <row r="5" spans="2:10" ht="14.25" customHeight="1" x14ac:dyDescent="0.3">
      <c r="B5" s="548"/>
      <c r="C5" s="548"/>
      <c r="D5" s="548"/>
      <c r="E5" s="548"/>
      <c r="F5" s="548"/>
      <c r="G5" s="548"/>
      <c r="H5" s="421" t="s">
        <v>856</v>
      </c>
      <c r="I5" s="421"/>
      <c r="J5" s="421"/>
    </row>
    <row r="6" spans="2:10" ht="14.25" customHeight="1" x14ac:dyDescent="0.3">
      <c r="B6" s="548"/>
      <c r="C6" s="548"/>
      <c r="D6" s="548"/>
      <c r="E6" s="548"/>
      <c r="F6" s="548"/>
      <c r="G6" s="548"/>
      <c r="H6" s="489" t="s">
        <v>857</v>
      </c>
      <c r="I6" s="489"/>
      <c r="J6" s="489"/>
    </row>
    <row r="7" spans="2:10" ht="14.25" customHeight="1" x14ac:dyDescent="0.3">
      <c r="B7" s="548"/>
      <c r="C7" s="548"/>
      <c r="D7" s="548"/>
      <c r="E7" s="548"/>
      <c r="F7" s="548"/>
      <c r="G7" s="548"/>
      <c r="H7" s="421" t="s">
        <v>858</v>
      </c>
      <c r="I7" s="421"/>
      <c r="J7" s="421"/>
    </row>
    <row r="8" spans="2:10" ht="14.25" customHeight="1" x14ac:dyDescent="0.3">
      <c r="B8" s="482"/>
      <c r="C8" s="401"/>
      <c r="D8" s="401"/>
      <c r="E8" s="401"/>
      <c r="F8" s="401"/>
      <c r="G8" s="401"/>
      <c r="H8" s="421" t="s">
        <v>859</v>
      </c>
      <c r="I8" s="421" t="s">
        <v>860</v>
      </c>
      <c r="J8" s="421"/>
    </row>
    <row r="9" spans="2:10" ht="14.25" customHeight="1" x14ac:dyDescent="0.3">
      <c r="B9" s="482"/>
      <c r="C9" s="401"/>
      <c r="D9" s="401"/>
      <c r="E9" s="401"/>
      <c r="F9" s="401"/>
      <c r="G9" s="401"/>
      <c r="H9" s="547"/>
      <c r="I9" s="547"/>
      <c r="J9" s="547"/>
    </row>
    <row r="10" spans="2:10" ht="14.25" customHeight="1" x14ac:dyDescent="0.3">
      <c r="B10" s="482"/>
      <c r="C10" s="401"/>
      <c r="D10" s="401"/>
      <c r="E10" s="401"/>
      <c r="F10" s="401"/>
      <c r="G10" s="401"/>
      <c r="H10" s="421"/>
      <c r="I10" s="421"/>
      <c r="J10" s="421"/>
    </row>
    <row r="11" spans="2:10" ht="14.25" customHeight="1" x14ac:dyDescent="0.3">
      <c r="B11" s="482"/>
      <c r="C11" s="420"/>
      <c r="D11" s="420"/>
      <c r="E11" s="420"/>
      <c r="F11" s="420"/>
      <c r="G11" s="420"/>
      <c r="H11" s="421"/>
      <c r="I11" s="421"/>
      <c r="J11" s="421"/>
    </row>
    <row r="12" spans="2:10" ht="14.25" customHeight="1" x14ac:dyDescent="0.3">
      <c r="B12" s="482"/>
      <c r="C12" s="401"/>
      <c r="D12" s="401"/>
      <c r="E12" s="401"/>
      <c r="F12" s="401"/>
      <c r="G12" s="401"/>
      <c r="H12" s="36"/>
      <c r="I12" s="36"/>
      <c r="J12" s="272"/>
    </row>
    <row r="13" spans="2:10" ht="14.25" customHeight="1" x14ac:dyDescent="0.3">
      <c r="B13" s="546" t="s">
        <v>851</v>
      </c>
      <c r="C13" s="546"/>
      <c r="D13" s="546"/>
      <c r="E13" s="546"/>
      <c r="F13" s="546"/>
      <c r="G13" s="546"/>
      <c r="H13" s="546"/>
      <c r="I13" s="546"/>
      <c r="J13" s="546"/>
    </row>
    <row r="14" spans="2:10" ht="15.75" customHeight="1" x14ac:dyDescent="0.3">
      <c r="B14" s="546" t="s">
        <v>852</v>
      </c>
      <c r="C14" s="546"/>
      <c r="D14" s="546"/>
      <c r="E14" s="546"/>
      <c r="F14" s="546"/>
      <c r="G14" s="546"/>
      <c r="H14" s="546"/>
      <c r="I14" s="546"/>
      <c r="J14" s="546"/>
    </row>
    <row r="15" spans="2:10" ht="18" customHeight="1" x14ac:dyDescent="0.3">
      <c r="B15" s="483"/>
      <c r="C15" s="402"/>
      <c r="D15" s="402"/>
      <c r="E15" s="402"/>
      <c r="F15" s="402"/>
      <c r="G15" s="402"/>
      <c r="H15" s="402"/>
      <c r="I15" s="402"/>
      <c r="J15" s="402"/>
    </row>
    <row r="16" spans="2:10" ht="18.75" customHeight="1" thickBot="1" x14ac:dyDescent="0.35">
      <c r="B16" s="483"/>
      <c r="C16" s="402"/>
      <c r="D16" s="402"/>
      <c r="E16" s="402"/>
      <c r="F16" s="402"/>
      <c r="G16" s="402"/>
      <c r="H16" s="402"/>
      <c r="I16" s="402"/>
      <c r="J16" s="402"/>
    </row>
    <row r="17" spans="2:11" ht="76.150000000000006" customHeight="1" x14ac:dyDescent="0.3">
      <c r="B17" s="540" t="s">
        <v>302</v>
      </c>
      <c r="C17" s="544" t="s">
        <v>21</v>
      </c>
      <c r="D17" s="540" t="s">
        <v>20</v>
      </c>
      <c r="E17" s="544" t="s">
        <v>300</v>
      </c>
      <c r="F17" s="540" t="s">
        <v>301</v>
      </c>
      <c r="G17" s="273" t="s">
        <v>735</v>
      </c>
      <c r="H17" s="274" t="s">
        <v>736</v>
      </c>
      <c r="I17" s="542" t="s">
        <v>837</v>
      </c>
      <c r="J17" s="543"/>
    </row>
    <row r="18" spans="2:11" ht="23.45" customHeight="1" thickBot="1" x14ac:dyDescent="0.35">
      <c r="B18" s="541"/>
      <c r="C18" s="545"/>
      <c r="D18" s="541"/>
      <c r="E18" s="545"/>
      <c r="F18" s="541"/>
      <c r="G18" s="275" t="s">
        <v>733</v>
      </c>
      <c r="H18" s="276" t="s">
        <v>733</v>
      </c>
      <c r="I18" s="277" t="s">
        <v>733</v>
      </c>
      <c r="J18" s="278" t="s">
        <v>734</v>
      </c>
    </row>
    <row r="19" spans="2:11" ht="19.5" thickBot="1" x14ac:dyDescent="0.35">
      <c r="B19" s="313" t="s">
        <v>156</v>
      </c>
      <c r="C19" s="82"/>
      <c r="D19" s="82"/>
      <c r="E19" s="82"/>
      <c r="F19" s="82"/>
      <c r="G19" s="83">
        <f>G20+G589+G813+G827+G841</f>
        <v>2674291.2000000007</v>
      </c>
      <c r="H19" s="83">
        <f>H20+H589+H813+H827+H841</f>
        <v>2676806.5</v>
      </c>
      <c r="I19" s="253">
        <f>I20+I589+I813+I827+I841</f>
        <v>2526602.6999999993</v>
      </c>
      <c r="J19" s="211">
        <f>I19/H19*100</f>
        <v>94.388694139826669</v>
      </c>
      <c r="K19" s="423"/>
    </row>
    <row r="20" spans="2:11" ht="48" thickBot="1" x14ac:dyDescent="0.35">
      <c r="B20" s="313" t="s">
        <v>387</v>
      </c>
      <c r="C20" s="84">
        <v>901</v>
      </c>
      <c r="D20" s="84"/>
      <c r="E20" s="84"/>
      <c r="F20" s="84"/>
      <c r="G20" s="83">
        <f>G21+G111+G171+G248+G395+G408+G462+G487+G512+G570+G579</f>
        <v>1171289.1000000001</v>
      </c>
      <c r="H20" s="83">
        <f>H21+H111+H171+H248+H395+H408+H462+H487+H512+H570+H579</f>
        <v>1177333.2000000002</v>
      </c>
      <c r="I20" s="83">
        <f>I21+I111+I171+I248+I395+I408+I462+I487+I512+I570+I579</f>
        <v>1034784</v>
      </c>
      <c r="J20" s="211">
        <f t="shared" ref="J20" si="0">I20/H20*100</f>
        <v>87.892195684280367</v>
      </c>
      <c r="K20" s="423"/>
    </row>
    <row r="21" spans="2:11" ht="32.25" thickBot="1" x14ac:dyDescent="0.35">
      <c r="B21" s="313" t="s">
        <v>183</v>
      </c>
      <c r="C21" s="84">
        <v>901</v>
      </c>
      <c r="D21" s="85" t="s">
        <v>182</v>
      </c>
      <c r="E21" s="86"/>
      <c r="F21" s="84"/>
      <c r="G21" s="83">
        <f>G22+G32+G48+G52+G56</f>
        <v>270471.09999999998</v>
      </c>
      <c r="H21" s="83">
        <f>H22+H32+H48+H52+H56</f>
        <v>265460.7</v>
      </c>
      <c r="I21" s="253">
        <f>I22+I32+I48+I52+I56</f>
        <v>261076.8</v>
      </c>
      <c r="J21" s="211">
        <f>I21/H21*100</f>
        <v>98.34856911022986</v>
      </c>
      <c r="K21" s="423"/>
    </row>
    <row r="22" spans="2:11" ht="63.75" thickBot="1" x14ac:dyDescent="0.35">
      <c r="B22" s="314" t="s">
        <v>33</v>
      </c>
      <c r="C22" s="88">
        <v>901</v>
      </c>
      <c r="D22" s="89" t="s">
        <v>157</v>
      </c>
      <c r="E22" s="84"/>
      <c r="F22" s="84"/>
      <c r="G22" s="282">
        <f>G23</f>
        <v>5741.6</v>
      </c>
      <c r="H22" s="282">
        <f t="shared" ref="H22:I22" si="1">H23</f>
        <v>5741.6</v>
      </c>
      <c r="I22" s="296">
        <f t="shared" si="1"/>
        <v>4786.6000000000004</v>
      </c>
      <c r="J22" s="212">
        <f>I22/H22*100</f>
        <v>83.367005712693327</v>
      </c>
      <c r="K22" s="423"/>
    </row>
    <row r="23" spans="2:11" ht="31.5" x14ac:dyDescent="0.3">
      <c r="B23" s="315" t="s">
        <v>417</v>
      </c>
      <c r="C23" s="188">
        <v>901</v>
      </c>
      <c r="D23" s="91" t="s">
        <v>157</v>
      </c>
      <c r="E23" s="189" t="s">
        <v>40</v>
      </c>
      <c r="F23" s="190"/>
      <c r="G23" s="279">
        <f>G24+G26+G28+G30</f>
        <v>5741.6</v>
      </c>
      <c r="H23" s="279">
        <f t="shared" ref="H23:I23" si="2">H24+H26+H28+H30</f>
        <v>5741.6</v>
      </c>
      <c r="I23" s="279">
        <f t="shared" si="2"/>
        <v>4786.6000000000004</v>
      </c>
      <c r="J23" s="195">
        <f>I23/H23*100</f>
        <v>83.367005712693327</v>
      </c>
      <c r="K23" s="423"/>
    </row>
    <row r="24" spans="2:11" ht="31.5" x14ac:dyDescent="0.3">
      <c r="B24" s="316" t="s">
        <v>158</v>
      </c>
      <c r="C24" s="93">
        <v>901</v>
      </c>
      <c r="D24" s="94" t="s">
        <v>157</v>
      </c>
      <c r="E24" s="95" t="s">
        <v>605</v>
      </c>
      <c r="F24" s="94"/>
      <c r="G24" s="280">
        <f>G25</f>
        <v>5332</v>
      </c>
      <c r="H24" s="280">
        <f t="shared" ref="H24:I24" si="3">H25</f>
        <v>5332</v>
      </c>
      <c r="I24" s="300">
        <f t="shared" si="3"/>
        <v>4381.3</v>
      </c>
      <c r="J24" s="195">
        <f t="shared" ref="J24:J31" si="4">I24/H24*100</f>
        <v>82.169917479369843</v>
      </c>
      <c r="K24" s="423"/>
    </row>
    <row r="25" spans="2:11" ht="47.25" x14ac:dyDescent="0.3">
      <c r="B25" s="316" t="s">
        <v>116</v>
      </c>
      <c r="C25" s="97">
        <v>901</v>
      </c>
      <c r="D25" s="143" t="s">
        <v>157</v>
      </c>
      <c r="E25" s="79" t="s">
        <v>605</v>
      </c>
      <c r="F25" s="143" t="s">
        <v>115</v>
      </c>
      <c r="G25" s="281">
        <v>5332</v>
      </c>
      <c r="H25" s="281">
        <v>5332</v>
      </c>
      <c r="I25" s="301">
        <v>4381.3</v>
      </c>
      <c r="J25" s="195">
        <f t="shared" si="4"/>
        <v>82.169917479369843</v>
      </c>
      <c r="K25" s="423"/>
    </row>
    <row r="26" spans="2:11" ht="157.5" x14ac:dyDescent="0.3">
      <c r="B26" s="316" t="s">
        <v>822</v>
      </c>
      <c r="C26" s="93">
        <v>901</v>
      </c>
      <c r="D26" s="94" t="s">
        <v>157</v>
      </c>
      <c r="E26" s="95" t="s">
        <v>823</v>
      </c>
      <c r="F26" s="94"/>
      <c r="G26" s="404">
        <f>G27</f>
        <v>165.5</v>
      </c>
      <c r="H26" s="404">
        <f t="shared" ref="H26:I26" si="5">H27</f>
        <v>165.5</v>
      </c>
      <c r="I26" s="405">
        <f t="shared" si="5"/>
        <v>161.19999999999999</v>
      </c>
      <c r="J26" s="399">
        <f t="shared" si="4"/>
        <v>97.401812688821749</v>
      </c>
      <c r="K26" s="423"/>
    </row>
    <row r="27" spans="2:11" ht="47.25" x14ac:dyDescent="0.3">
      <c r="B27" s="316" t="s">
        <v>116</v>
      </c>
      <c r="C27" s="93">
        <v>901</v>
      </c>
      <c r="D27" s="94" t="s">
        <v>157</v>
      </c>
      <c r="E27" s="95" t="s">
        <v>823</v>
      </c>
      <c r="F27" s="94" t="s">
        <v>115</v>
      </c>
      <c r="G27" s="404">
        <v>165.5</v>
      </c>
      <c r="H27" s="404">
        <v>165.5</v>
      </c>
      <c r="I27" s="405">
        <v>161.19999999999999</v>
      </c>
      <c r="J27" s="399">
        <f t="shared" si="4"/>
        <v>97.401812688821749</v>
      </c>
      <c r="K27" s="423"/>
    </row>
    <row r="28" spans="2:11" ht="126" x14ac:dyDescent="0.3">
      <c r="B28" s="316" t="s">
        <v>824</v>
      </c>
      <c r="C28" s="97">
        <v>901</v>
      </c>
      <c r="D28" s="98" t="s">
        <v>157</v>
      </c>
      <c r="E28" s="95" t="s">
        <v>825</v>
      </c>
      <c r="F28" s="94"/>
      <c r="G28" s="404">
        <f>G29</f>
        <v>61.8</v>
      </c>
      <c r="H28" s="404">
        <f t="shared" ref="H28:I28" si="6">H29</f>
        <v>61.8</v>
      </c>
      <c r="I28" s="405">
        <f t="shared" si="6"/>
        <v>61.8</v>
      </c>
      <c r="J28" s="399">
        <f t="shared" si="4"/>
        <v>100</v>
      </c>
      <c r="K28" s="423"/>
    </row>
    <row r="29" spans="2:11" ht="47.25" x14ac:dyDescent="0.3">
      <c r="B29" s="316" t="s">
        <v>116</v>
      </c>
      <c r="C29" s="93">
        <v>901</v>
      </c>
      <c r="D29" s="108" t="s">
        <v>157</v>
      </c>
      <c r="E29" s="95" t="s">
        <v>825</v>
      </c>
      <c r="F29" s="108" t="s">
        <v>115</v>
      </c>
      <c r="G29" s="404">
        <v>61.8</v>
      </c>
      <c r="H29" s="404">
        <v>61.8</v>
      </c>
      <c r="I29" s="405">
        <v>61.8</v>
      </c>
      <c r="J29" s="399">
        <f t="shared" si="4"/>
        <v>100</v>
      </c>
      <c r="K29" s="423"/>
    </row>
    <row r="30" spans="2:11" ht="91.15" customHeight="1" x14ac:dyDescent="0.3">
      <c r="B30" s="316" t="s">
        <v>826</v>
      </c>
      <c r="C30" s="93">
        <v>901</v>
      </c>
      <c r="D30" s="108" t="s">
        <v>157</v>
      </c>
      <c r="E30" s="95" t="s">
        <v>827</v>
      </c>
      <c r="F30" s="108"/>
      <c r="G30" s="404">
        <f>G31</f>
        <v>182.3</v>
      </c>
      <c r="H30" s="404">
        <f t="shared" ref="H30:I30" si="7">H31</f>
        <v>182.3</v>
      </c>
      <c r="I30" s="405">
        <f t="shared" si="7"/>
        <v>182.3</v>
      </c>
      <c r="J30" s="399">
        <f t="shared" si="4"/>
        <v>100</v>
      </c>
      <c r="K30" s="423"/>
    </row>
    <row r="31" spans="2:11" ht="48" thickBot="1" x14ac:dyDescent="0.35">
      <c r="B31" s="329" t="s">
        <v>116</v>
      </c>
      <c r="C31" s="97">
        <v>901</v>
      </c>
      <c r="D31" s="121" t="s">
        <v>157</v>
      </c>
      <c r="E31" s="99" t="s">
        <v>827</v>
      </c>
      <c r="F31" s="112" t="s">
        <v>115</v>
      </c>
      <c r="G31" s="406">
        <v>182.3</v>
      </c>
      <c r="H31" s="406">
        <v>182.3</v>
      </c>
      <c r="I31" s="407">
        <v>182.3</v>
      </c>
      <c r="J31" s="398">
        <f t="shared" si="4"/>
        <v>100</v>
      </c>
      <c r="K31" s="423"/>
    </row>
    <row r="32" spans="2:11" ht="109.15" customHeight="1" thickBot="1" x14ac:dyDescent="0.35">
      <c r="B32" s="314" t="s">
        <v>630</v>
      </c>
      <c r="C32" s="88">
        <v>901</v>
      </c>
      <c r="D32" s="89" t="s">
        <v>160</v>
      </c>
      <c r="E32" s="85"/>
      <c r="F32" s="85"/>
      <c r="G32" s="282">
        <f>G33+G37</f>
        <v>72891.5</v>
      </c>
      <c r="H32" s="282">
        <f t="shared" ref="H32:I32" si="8">H33+H37</f>
        <v>72891.5</v>
      </c>
      <c r="I32" s="296">
        <f t="shared" si="8"/>
        <v>72449.399999999994</v>
      </c>
      <c r="J32" s="212">
        <f>I32/H32*100</f>
        <v>99.393482093248181</v>
      </c>
      <c r="K32" s="423"/>
    </row>
    <row r="33" spans="2:11" ht="126" x14ac:dyDescent="0.3">
      <c r="B33" s="318" t="s">
        <v>525</v>
      </c>
      <c r="C33" s="118">
        <v>901</v>
      </c>
      <c r="D33" s="108" t="s">
        <v>160</v>
      </c>
      <c r="E33" s="109" t="s">
        <v>224</v>
      </c>
      <c r="F33" s="108"/>
      <c r="G33" s="280">
        <f>G34</f>
        <v>361.7</v>
      </c>
      <c r="H33" s="280">
        <f t="shared" ref="H33:I33" si="9">H34</f>
        <v>361.7</v>
      </c>
      <c r="I33" s="300">
        <f t="shared" si="9"/>
        <v>245.70000000000002</v>
      </c>
      <c r="J33" s="195">
        <f t="shared" ref="J33:J104" si="10">I33/H33*100</f>
        <v>67.929223113077143</v>
      </c>
      <c r="K33" s="423"/>
    </row>
    <row r="34" spans="2:11" ht="189" x14ac:dyDescent="0.3">
      <c r="B34" s="319" t="s">
        <v>547</v>
      </c>
      <c r="C34" s="118">
        <v>901</v>
      </c>
      <c r="D34" s="108" t="s">
        <v>160</v>
      </c>
      <c r="E34" s="119" t="s">
        <v>548</v>
      </c>
      <c r="F34" s="105"/>
      <c r="G34" s="279">
        <f>G35+G36</f>
        <v>361.7</v>
      </c>
      <c r="H34" s="279">
        <f t="shared" ref="H34:I34" si="11">H35+H36</f>
        <v>361.7</v>
      </c>
      <c r="I34" s="299">
        <f t="shared" si="11"/>
        <v>245.70000000000002</v>
      </c>
      <c r="J34" s="195">
        <f t="shared" si="10"/>
        <v>67.929223113077143</v>
      </c>
      <c r="K34" s="423"/>
    </row>
    <row r="35" spans="2:11" ht="47.25" x14ac:dyDescent="0.3">
      <c r="B35" s="316" t="s">
        <v>116</v>
      </c>
      <c r="C35" s="118">
        <v>901</v>
      </c>
      <c r="D35" s="108" t="s">
        <v>160</v>
      </c>
      <c r="E35" s="119" t="s">
        <v>548</v>
      </c>
      <c r="F35" s="108" t="s">
        <v>115</v>
      </c>
      <c r="G35" s="280">
        <v>220</v>
      </c>
      <c r="H35" s="283">
        <v>220</v>
      </c>
      <c r="I35" s="302">
        <v>145.30000000000001</v>
      </c>
      <c r="J35" s="195">
        <f t="shared" si="10"/>
        <v>66.045454545454547</v>
      </c>
      <c r="K35" s="423"/>
    </row>
    <row r="36" spans="2:11" ht="63" x14ac:dyDescent="0.3">
      <c r="B36" s="320" t="s">
        <v>119</v>
      </c>
      <c r="C36" s="118">
        <v>901</v>
      </c>
      <c r="D36" s="108" t="s">
        <v>160</v>
      </c>
      <c r="E36" s="119" t="s">
        <v>548</v>
      </c>
      <c r="F36" s="108" t="s">
        <v>118</v>
      </c>
      <c r="G36" s="280">
        <v>141.69999999999999</v>
      </c>
      <c r="H36" s="283">
        <v>141.69999999999999</v>
      </c>
      <c r="I36" s="302">
        <v>100.4</v>
      </c>
      <c r="J36" s="195">
        <f t="shared" si="10"/>
        <v>70.853916725476367</v>
      </c>
      <c r="K36" s="423"/>
    </row>
    <row r="37" spans="2:11" ht="31.5" x14ac:dyDescent="0.3">
      <c r="B37" s="315" t="s">
        <v>417</v>
      </c>
      <c r="C37" s="93">
        <v>901</v>
      </c>
      <c r="D37" s="94" t="s">
        <v>160</v>
      </c>
      <c r="E37" s="146" t="s">
        <v>328</v>
      </c>
      <c r="F37" s="94"/>
      <c r="G37" s="280">
        <f>G38+G42+G44+G46</f>
        <v>72529.8</v>
      </c>
      <c r="H37" s="280">
        <f t="shared" ref="H37:I37" si="12">H38+H42+H44+H46</f>
        <v>72529.8</v>
      </c>
      <c r="I37" s="280">
        <f t="shared" si="12"/>
        <v>72203.7</v>
      </c>
      <c r="J37" s="195">
        <f t="shared" si="10"/>
        <v>99.550391701066303</v>
      </c>
      <c r="K37" s="423"/>
    </row>
    <row r="38" spans="2:11" ht="63" x14ac:dyDescent="0.3">
      <c r="B38" s="319" t="s">
        <v>117</v>
      </c>
      <c r="C38" s="93">
        <v>901</v>
      </c>
      <c r="D38" s="94" t="s">
        <v>160</v>
      </c>
      <c r="E38" s="146" t="s">
        <v>590</v>
      </c>
      <c r="F38" s="94"/>
      <c r="G38" s="280">
        <f>G39+G40+G41</f>
        <v>69513.3</v>
      </c>
      <c r="H38" s="280">
        <f t="shared" ref="H38:I38" si="13">H39+H40+H41</f>
        <v>69513.3</v>
      </c>
      <c r="I38" s="300">
        <f t="shared" si="13"/>
        <v>69187.199999999997</v>
      </c>
      <c r="J38" s="195">
        <f t="shared" si="10"/>
        <v>99.530881140731324</v>
      </c>
      <c r="K38" s="423"/>
    </row>
    <row r="39" spans="2:11" ht="47.25" x14ac:dyDescent="0.3">
      <c r="B39" s="316" t="s">
        <v>116</v>
      </c>
      <c r="C39" s="93">
        <v>901</v>
      </c>
      <c r="D39" s="94" t="s">
        <v>160</v>
      </c>
      <c r="E39" s="146" t="s">
        <v>590</v>
      </c>
      <c r="F39" s="94" t="s">
        <v>115</v>
      </c>
      <c r="G39" s="280">
        <v>67312.3</v>
      </c>
      <c r="H39" s="280">
        <v>67312.3</v>
      </c>
      <c r="I39" s="300">
        <v>67014.899999999994</v>
      </c>
      <c r="J39" s="195">
        <f t="shared" si="10"/>
        <v>99.558178817244382</v>
      </c>
      <c r="K39" s="423"/>
    </row>
    <row r="40" spans="2:11" ht="63" x14ac:dyDescent="0.3">
      <c r="B40" s="316" t="s">
        <v>119</v>
      </c>
      <c r="C40" s="93">
        <v>901</v>
      </c>
      <c r="D40" s="94" t="s">
        <v>160</v>
      </c>
      <c r="E40" s="146" t="s">
        <v>590</v>
      </c>
      <c r="F40" s="94" t="s">
        <v>118</v>
      </c>
      <c r="G40" s="280">
        <v>2151</v>
      </c>
      <c r="H40" s="283">
        <v>2111</v>
      </c>
      <c r="I40" s="302">
        <v>2082.3000000000002</v>
      </c>
      <c r="J40" s="195">
        <f t="shared" si="10"/>
        <v>98.64045476077689</v>
      </c>
      <c r="K40" s="423"/>
    </row>
    <row r="41" spans="2:11" ht="31.5" x14ac:dyDescent="0.3">
      <c r="B41" s="316" t="s">
        <v>110</v>
      </c>
      <c r="C41" s="97">
        <v>901</v>
      </c>
      <c r="D41" s="98" t="s">
        <v>160</v>
      </c>
      <c r="E41" s="146" t="s">
        <v>590</v>
      </c>
      <c r="F41" s="98" t="s">
        <v>109</v>
      </c>
      <c r="G41" s="281">
        <v>50</v>
      </c>
      <c r="H41" s="284">
        <v>90</v>
      </c>
      <c r="I41" s="303">
        <v>90</v>
      </c>
      <c r="J41" s="399">
        <f t="shared" si="10"/>
        <v>100</v>
      </c>
      <c r="K41" s="423"/>
    </row>
    <row r="42" spans="2:11" ht="157.5" x14ac:dyDescent="0.3">
      <c r="B42" s="316" t="s">
        <v>822</v>
      </c>
      <c r="C42" s="93">
        <v>901</v>
      </c>
      <c r="D42" s="94" t="s">
        <v>160</v>
      </c>
      <c r="E42" s="95" t="s">
        <v>823</v>
      </c>
      <c r="F42" s="94"/>
      <c r="G42" s="404">
        <f>G43</f>
        <v>2162.1999999999998</v>
      </c>
      <c r="H42" s="404">
        <f t="shared" ref="H42:I42" si="14">H43</f>
        <v>2162.1999999999998</v>
      </c>
      <c r="I42" s="404">
        <f t="shared" si="14"/>
        <v>2162.1999999999998</v>
      </c>
      <c r="J42" s="195">
        <f t="shared" si="10"/>
        <v>100</v>
      </c>
      <c r="K42" s="423"/>
    </row>
    <row r="43" spans="2:11" ht="47.25" x14ac:dyDescent="0.3">
      <c r="B43" s="316" t="s">
        <v>116</v>
      </c>
      <c r="C43" s="93">
        <v>901</v>
      </c>
      <c r="D43" s="94" t="s">
        <v>160</v>
      </c>
      <c r="E43" s="95" t="s">
        <v>823</v>
      </c>
      <c r="F43" s="94" t="s">
        <v>115</v>
      </c>
      <c r="G43" s="404">
        <v>2162.1999999999998</v>
      </c>
      <c r="H43" s="395">
        <v>2162.1999999999998</v>
      </c>
      <c r="I43" s="395">
        <v>2162.1999999999998</v>
      </c>
      <c r="J43" s="393">
        <f t="shared" si="10"/>
        <v>100</v>
      </c>
      <c r="K43" s="423"/>
    </row>
    <row r="44" spans="2:11" ht="126" x14ac:dyDescent="0.3">
      <c r="B44" s="316" t="s">
        <v>824</v>
      </c>
      <c r="C44" s="93">
        <v>901</v>
      </c>
      <c r="D44" s="94" t="s">
        <v>160</v>
      </c>
      <c r="E44" s="95" t="s">
        <v>825</v>
      </c>
      <c r="F44" s="94"/>
      <c r="G44" s="404">
        <f>G45</f>
        <v>365.1</v>
      </c>
      <c r="H44" s="404">
        <f t="shared" ref="H44:I44" si="15">H45</f>
        <v>365.1</v>
      </c>
      <c r="I44" s="404">
        <f t="shared" si="15"/>
        <v>365.1</v>
      </c>
      <c r="J44" s="393">
        <f t="shared" si="10"/>
        <v>100</v>
      </c>
      <c r="K44" s="423"/>
    </row>
    <row r="45" spans="2:11" ht="47.25" x14ac:dyDescent="0.3">
      <c r="B45" s="316" t="s">
        <v>116</v>
      </c>
      <c r="C45" s="93">
        <v>901</v>
      </c>
      <c r="D45" s="94" t="s">
        <v>160</v>
      </c>
      <c r="E45" s="95" t="s">
        <v>825</v>
      </c>
      <c r="F45" s="94" t="s">
        <v>115</v>
      </c>
      <c r="G45" s="404">
        <v>365.1</v>
      </c>
      <c r="H45" s="395">
        <v>365.1</v>
      </c>
      <c r="I45" s="395">
        <v>365.1</v>
      </c>
      <c r="J45" s="393">
        <f t="shared" si="10"/>
        <v>100</v>
      </c>
      <c r="K45" s="423"/>
    </row>
    <row r="46" spans="2:11" ht="94.9" customHeight="1" x14ac:dyDescent="0.3">
      <c r="B46" s="316" t="s">
        <v>826</v>
      </c>
      <c r="C46" s="93">
        <v>901</v>
      </c>
      <c r="D46" s="108" t="s">
        <v>160</v>
      </c>
      <c r="E46" s="95" t="s">
        <v>827</v>
      </c>
      <c r="F46" s="108"/>
      <c r="G46" s="404">
        <f>G47</f>
        <v>489.2</v>
      </c>
      <c r="H46" s="404">
        <f t="shared" ref="H46:I46" si="16">H47</f>
        <v>489.2</v>
      </c>
      <c r="I46" s="404">
        <f t="shared" si="16"/>
        <v>489.2</v>
      </c>
      <c r="J46" s="195">
        <f t="shared" si="10"/>
        <v>100</v>
      </c>
      <c r="K46" s="423"/>
    </row>
    <row r="47" spans="2:11" ht="48" thickBot="1" x14ac:dyDescent="0.35">
      <c r="B47" s="329" t="s">
        <v>116</v>
      </c>
      <c r="C47" s="97">
        <v>901</v>
      </c>
      <c r="D47" s="121" t="s">
        <v>160</v>
      </c>
      <c r="E47" s="99" t="s">
        <v>827</v>
      </c>
      <c r="F47" s="112" t="s">
        <v>115</v>
      </c>
      <c r="G47" s="408">
        <v>489.2</v>
      </c>
      <c r="H47" s="396">
        <v>489.2</v>
      </c>
      <c r="I47" s="396">
        <v>489.2</v>
      </c>
      <c r="J47" s="403">
        <f t="shared" si="10"/>
        <v>100</v>
      </c>
      <c r="K47" s="423"/>
    </row>
    <row r="48" spans="2:11" ht="18.600000000000001" customHeight="1" thickBot="1" x14ac:dyDescent="0.35">
      <c r="B48" s="314" t="s">
        <v>310</v>
      </c>
      <c r="C48" s="88">
        <v>901</v>
      </c>
      <c r="D48" s="89" t="s">
        <v>309</v>
      </c>
      <c r="E48" s="102"/>
      <c r="F48" s="89"/>
      <c r="G48" s="282">
        <f>G49</f>
        <v>17.399999999999999</v>
      </c>
      <c r="H48" s="282">
        <f t="shared" ref="H48:I49" si="17">H49</f>
        <v>17.399999999999999</v>
      </c>
      <c r="I48" s="296">
        <f t="shared" si="17"/>
        <v>17.399999999999999</v>
      </c>
      <c r="J48" s="212">
        <f>I48/H48*100</f>
        <v>100</v>
      </c>
      <c r="K48" s="423"/>
    </row>
    <row r="49" spans="1:11" ht="78.75" x14ac:dyDescent="0.3">
      <c r="B49" s="321" t="s">
        <v>524</v>
      </c>
      <c r="C49" s="259">
        <v>901</v>
      </c>
      <c r="D49" s="260" t="s">
        <v>309</v>
      </c>
      <c r="E49" s="261" t="s">
        <v>221</v>
      </c>
      <c r="F49" s="260"/>
      <c r="G49" s="285">
        <f>G50</f>
        <v>17.399999999999999</v>
      </c>
      <c r="H49" s="285">
        <f t="shared" si="17"/>
        <v>17.399999999999999</v>
      </c>
      <c r="I49" s="304">
        <f t="shared" si="17"/>
        <v>17.399999999999999</v>
      </c>
      <c r="J49" s="195">
        <f t="shared" si="10"/>
        <v>100</v>
      </c>
      <c r="K49" s="423"/>
    </row>
    <row r="50" spans="1:11" ht="126" x14ac:dyDescent="0.3">
      <c r="B50" s="322" t="s">
        <v>338</v>
      </c>
      <c r="C50" s="107">
        <v>901</v>
      </c>
      <c r="D50" s="108" t="s">
        <v>309</v>
      </c>
      <c r="E50" s="109" t="s">
        <v>531</v>
      </c>
      <c r="F50" s="108"/>
      <c r="G50" s="280">
        <f>G51</f>
        <v>17.399999999999999</v>
      </c>
      <c r="H50" s="280">
        <f t="shared" ref="H50:I50" si="18">H51</f>
        <v>17.399999999999999</v>
      </c>
      <c r="I50" s="300">
        <f t="shared" si="18"/>
        <v>17.399999999999999</v>
      </c>
      <c r="J50" s="195">
        <f t="shared" si="10"/>
        <v>100</v>
      </c>
      <c r="K50" s="423"/>
    </row>
    <row r="51" spans="1:11" ht="63.75" thickBot="1" x14ac:dyDescent="0.35">
      <c r="B51" s="323" t="s">
        <v>119</v>
      </c>
      <c r="C51" s="111">
        <v>901</v>
      </c>
      <c r="D51" s="112" t="s">
        <v>309</v>
      </c>
      <c r="E51" s="113" t="s">
        <v>531</v>
      </c>
      <c r="F51" s="112" t="s">
        <v>118</v>
      </c>
      <c r="G51" s="281">
        <v>17.399999999999999</v>
      </c>
      <c r="H51" s="284">
        <v>17.399999999999999</v>
      </c>
      <c r="I51" s="303">
        <v>17.399999999999999</v>
      </c>
      <c r="J51" s="352">
        <f t="shared" si="10"/>
        <v>100</v>
      </c>
      <c r="K51" s="423"/>
    </row>
    <row r="52" spans="1:11" ht="19.5" thickBot="1" x14ac:dyDescent="0.35">
      <c r="B52" s="314" t="s">
        <v>202</v>
      </c>
      <c r="C52" s="88">
        <v>901</v>
      </c>
      <c r="D52" s="89" t="s">
        <v>34</v>
      </c>
      <c r="E52" s="89"/>
      <c r="F52" s="89"/>
      <c r="G52" s="282">
        <f>G53</f>
        <v>2000</v>
      </c>
      <c r="H52" s="282">
        <f t="shared" ref="H52:I52" si="19">H53</f>
        <v>991.2</v>
      </c>
      <c r="I52" s="296">
        <f t="shared" si="19"/>
        <v>0</v>
      </c>
      <c r="J52" s="351">
        <f>I52/H52*100</f>
        <v>0</v>
      </c>
      <c r="K52" s="423"/>
    </row>
    <row r="53" spans="1:11" ht="31.5" x14ac:dyDescent="0.3">
      <c r="B53" s="324" t="s">
        <v>417</v>
      </c>
      <c r="C53" s="104">
        <v>901</v>
      </c>
      <c r="D53" s="105" t="s">
        <v>34</v>
      </c>
      <c r="E53" s="115" t="s">
        <v>40</v>
      </c>
      <c r="F53" s="116"/>
      <c r="G53" s="279">
        <f>G54</f>
        <v>2000</v>
      </c>
      <c r="H53" s="279">
        <f t="shared" ref="H53:I53" si="20">H54</f>
        <v>991.2</v>
      </c>
      <c r="I53" s="299">
        <f t="shared" si="20"/>
        <v>0</v>
      </c>
      <c r="J53" s="195">
        <f t="shared" si="10"/>
        <v>0</v>
      </c>
      <c r="K53" s="423"/>
    </row>
    <row r="54" spans="1:11" ht="31.5" x14ac:dyDescent="0.3">
      <c r="B54" s="320" t="s">
        <v>293</v>
      </c>
      <c r="C54" s="118">
        <v>901</v>
      </c>
      <c r="D54" s="108" t="s">
        <v>34</v>
      </c>
      <c r="E54" s="119" t="s">
        <v>62</v>
      </c>
      <c r="F54" s="108"/>
      <c r="G54" s="280">
        <f>G55</f>
        <v>2000</v>
      </c>
      <c r="H54" s="280">
        <f t="shared" ref="H54:I54" si="21">H55</f>
        <v>991.2</v>
      </c>
      <c r="I54" s="300">
        <f t="shared" si="21"/>
        <v>0</v>
      </c>
      <c r="J54" s="195">
        <f t="shared" si="10"/>
        <v>0</v>
      </c>
      <c r="K54" s="423"/>
    </row>
    <row r="55" spans="1:11" ht="19.5" thickBot="1" x14ac:dyDescent="0.35">
      <c r="B55" s="325" t="s">
        <v>120</v>
      </c>
      <c r="C55" s="111">
        <v>901</v>
      </c>
      <c r="D55" s="121" t="s">
        <v>34</v>
      </c>
      <c r="E55" s="122" t="s">
        <v>62</v>
      </c>
      <c r="F55" s="121" t="s">
        <v>201</v>
      </c>
      <c r="G55" s="281">
        <v>2000</v>
      </c>
      <c r="H55" s="284">
        <v>991.2</v>
      </c>
      <c r="I55" s="303">
        <v>0</v>
      </c>
      <c r="J55" s="352">
        <f t="shared" si="10"/>
        <v>0</v>
      </c>
      <c r="K55" s="423"/>
    </row>
    <row r="56" spans="1:11" ht="32.25" thickBot="1" x14ac:dyDescent="0.35">
      <c r="B56" s="314" t="s">
        <v>106</v>
      </c>
      <c r="C56" s="88">
        <v>901</v>
      </c>
      <c r="D56" s="89" t="s">
        <v>95</v>
      </c>
      <c r="E56" s="89"/>
      <c r="F56" s="89"/>
      <c r="G56" s="282">
        <f>G57+G61+G80+G83+G86+G91+G74</f>
        <v>189820.6</v>
      </c>
      <c r="H56" s="282">
        <f>H57+H61+H80+H83+H86+H91+H74</f>
        <v>185819</v>
      </c>
      <c r="I56" s="296">
        <f>I57+I61+I80+I83+I86+I91+I74</f>
        <v>183823.4</v>
      </c>
      <c r="J56" s="351">
        <f>I56/H56*100</f>
        <v>98.926051695467095</v>
      </c>
      <c r="K56" s="423"/>
    </row>
    <row r="57" spans="1:11" ht="173.25" x14ac:dyDescent="0.3">
      <c r="B57" s="324" t="s">
        <v>361</v>
      </c>
      <c r="C57" s="104">
        <v>901</v>
      </c>
      <c r="D57" s="105" t="s">
        <v>95</v>
      </c>
      <c r="E57" s="105" t="s">
        <v>121</v>
      </c>
      <c r="F57" s="105"/>
      <c r="G57" s="279">
        <f>G58</f>
        <v>77.7</v>
      </c>
      <c r="H57" s="279">
        <f t="shared" ref="H57:I57" si="22">H58</f>
        <v>77.7</v>
      </c>
      <c r="I57" s="299">
        <f t="shared" si="22"/>
        <v>73.5</v>
      </c>
      <c r="J57" s="195">
        <f t="shared" si="10"/>
        <v>94.594594594594597</v>
      </c>
      <c r="K57" s="423"/>
    </row>
    <row r="58" spans="1:11" ht="90.6" customHeight="1" x14ac:dyDescent="0.3">
      <c r="A58" s="254"/>
      <c r="B58" s="320" t="s">
        <v>586</v>
      </c>
      <c r="C58" s="118">
        <v>901</v>
      </c>
      <c r="D58" s="108" t="s">
        <v>95</v>
      </c>
      <c r="E58" s="108" t="s">
        <v>581</v>
      </c>
      <c r="F58" s="108"/>
      <c r="G58" s="280">
        <f>G59</f>
        <v>77.7</v>
      </c>
      <c r="H58" s="280">
        <f t="shared" ref="H58:I58" si="23">H59</f>
        <v>77.7</v>
      </c>
      <c r="I58" s="300">
        <f t="shared" si="23"/>
        <v>73.5</v>
      </c>
      <c r="J58" s="195">
        <f t="shared" si="10"/>
        <v>94.594594594594597</v>
      </c>
      <c r="K58" s="423"/>
    </row>
    <row r="59" spans="1:11" ht="141.75" x14ac:dyDescent="0.3">
      <c r="A59" s="254"/>
      <c r="B59" s="320" t="s">
        <v>649</v>
      </c>
      <c r="C59" s="118">
        <v>901</v>
      </c>
      <c r="D59" s="108" t="s">
        <v>95</v>
      </c>
      <c r="E59" s="108" t="s">
        <v>677</v>
      </c>
      <c r="F59" s="108"/>
      <c r="G59" s="280">
        <f>G60</f>
        <v>77.7</v>
      </c>
      <c r="H59" s="280">
        <f t="shared" ref="H59:I59" si="24">H60</f>
        <v>77.7</v>
      </c>
      <c r="I59" s="300">
        <f t="shared" si="24"/>
        <v>73.5</v>
      </c>
      <c r="J59" s="195">
        <f t="shared" si="10"/>
        <v>94.594594594594597</v>
      </c>
      <c r="K59" s="423"/>
    </row>
    <row r="60" spans="1:11" ht="63" x14ac:dyDescent="0.3">
      <c r="B60" s="320" t="s">
        <v>119</v>
      </c>
      <c r="C60" s="118">
        <v>901</v>
      </c>
      <c r="D60" s="108" t="s">
        <v>95</v>
      </c>
      <c r="E60" s="108" t="s">
        <v>677</v>
      </c>
      <c r="F60" s="108" t="s">
        <v>118</v>
      </c>
      <c r="G60" s="280">
        <v>77.7</v>
      </c>
      <c r="H60" s="280">
        <v>77.7</v>
      </c>
      <c r="I60" s="300">
        <v>73.5</v>
      </c>
      <c r="J60" s="195">
        <f t="shared" si="10"/>
        <v>94.594594594594597</v>
      </c>
      <c r="K60" s="423"/>
    </row>
    <row r="61" spans="1:11" ht="94.5" x14ac:dyDescent="0.3">
      <c r="B61" s="316" t="s">
        <v>427</v>
      </c>
      <c r="C61" s="93">
        <v>901</v>
      </c>
      <c r="D61" s="94" t="s">
        <v>95</v>
      </c>
      <c r="E61" s="94" t="s">
        <v>220</v>
      </c>
      <c r="F61" s="135"/>
      <c r="G61" s="280">
        <f>G62+G64+G66+G70+G68+G72</f>
        <v>10724.400000000001</v>
      </c>
      <c r="H61" s="280">
        <f t="shared" ref="H61:I61" si="25">H62+H64+H66+H70+H68+H72</f>
        <v>10724.400000000001</v>
      </c>
      <c r="I61" s="300">
        <f t="shared" si="25"/>
        <v>10254.6</v>
      </c>
      <c r="J61" s="195">
        <f t="shared" si="10"/>
        <v>95.619335347432013</v>
      </c>
      <c r="K61" s="423"/>
    </row>
    <row r="62" spans="1:11" ht="121.9" customHeight="1" x14ac:dyDescent="0.3">
      <c r="B62" s="316" t="s">
        <v>325</v>
      </c>
      <c r="C62" s="93">
        <v>901</v>
      </c>
      <c r="D62" s="94" t="s">
        <v>95</v>
      </c>
      <c r="E62" s="95" t="s">
        <v>391</v>
      </c>
      <c r="F62" s="135"/>
      <c r="G62" s="280">
        <f>G63</f>
        <v>500</v>
      </c>
      <c r="H62" s="280">
        <f t="shared" ref="H62:I62" si="26">H63</f>
        <v>500</v>
      </c>
      <c r="I62" s="300">
        <f t="shared" si="26"/>
        <v>408</v>
      </c>
      <c r="J62" s="195">
        <f t="shared" si="10"/>
        <v>81.599999999999994</v>
      </c>
      <c r="K62" s="423"/>
    </row>
    <row r="63" spans="1:11" ht="63" x14ac:dyDescent="0.3">
      <c r="A63" s="254"/>
      <c r="B63" s="316" t="s">
        <v>119</v>
      </c>
      <c r="C63" s="118">
        <v>901</v>
      </c>
      <c r="D63" s="108" t="s">
        <v>95</v>
      </c>
      <c r="E63" s="109" t="s">
        <v>391</v>
      </c>
      <c r="F63" s="108" t="s">
        <v>118</v>
      </c>
      <c r="G63" s="280">
        <v>500</v>
      </c>
      <c r="H63" s="283">
        <v>500</v>
      </c>
      <c r="I63" s="302">
        <v>408</v>
      </c>
      <c r="J63" s="195">
        <f t="shared" si="10"/>
        <v>81.599999999999994</v>
      </c>
      <c r="K63" s="423"/>
    </row>
    <row r="64" spans="1:11" ht="189" x14ac:dyDescent="0.3">
      <c r="A64" s="254"/>
      <c r="B64" s="316" t="s">
        <v>573</v>
      </c>
      <c r="C64" s="118">
        <v>901</v>
      </c>
      <c r="D64" s="108" t="s">
        <v>95</v>
      </c>
      <c r="E64" s="109" t="s">
        <v>390</v>
      </c>
      <c r="F64" s="124"/>
      <c r="G64" s="280">
        <f>G65</f>
        <v>306.3</v>
      </c>
      <c r="H64" s="280">
        <f t="shared" ref="H64:I64" si="27">H65</f>
        <v>306.3</v>
      </c>
      <c r="I64" s="300">
        <f t="shared" si="27"/>
        <v>157.6</v>
      </c>
      <c r="J64" s="195">
        <f t="shared" si="10"/>
        <v>51.452824028730006</v>
      </c>
      <c r="K64" s="423"/>
    </row>
    <row r="65" spans="1:14" ht="63" x14ac:dyDescent="0.3">
      <c r="A65" s="254"/>
      <c r="B65" s="316" t="s">
        <v>119</v>
      </c>
      <c r="C65" s="118">
        <v>901</v>
      </c>
      <c r="D65" s="108" t="s">
        <v>95</v>
      </c>
      <c r="E65" s="109" t="s">
        <v>390</v>
      </c>
      <c r="F65" s="108" t="s">
        <v>118</v>
      </c>
      <c r="G65" s="283">
        <v>306.3</v>
      </c>
      <c r="H65" s="283">
        <v>306.3</v>
      </c>
      <c r="I65" s="305">
        <v>157.6</v>
      </c>
      <c r="J65" s="195">
        <f t="shared" si="10"/>
        <v>51.452824028730006</v>
      </c>
      <c r="K65" s="423"/>
    </row>
    <row r="66" spans="1:14" ht="110.25" x14ac:dyDescent="0.3">
      <c r="B66" s="319" t="s">
        <v>219</v>
      </c>
      <c r="C66" s="118">
        <v>901</v>
      </c>
      <c r="D66" s="108" t="s">
        <v>95</v>
      </c>
      <c r="E66" s="106" t="s">
        <v>389</v>
      </c>
      <c r="F66" s="108"/>
      <c r="G66" s="280">
        <f>G67</f>
        <v>136</v>
      </c>
      <c r="H66" s="280">
        <f t="shared" ref="H66:I66" si="28">H67</f>
        <v>136</v>
      </c>
      <c r="I66" s="300">
        <f t="shared" si="28"/>
        <v>63.8</v>
      </c>
      <c r="J66" s="195">
        <f t="shared" si="10"/>
        <v>46.911764705882355</v>
      </c>
      <c r="K66" s="423"/>
    </row>
    <row r="67" spans="1:14" ht="63" x14ac:dyDescent="0.3">
      <c r="B67" s="316" t="s">
        <v>119</v>
      </c>
      <c r="C67" s="118">
        <v>901</v>
      </c>
      <c r="D67" s="108" t="s">
        <v>95</v>
      </c>
      <c r="E67" s="106" t="s">
        <v>389</v>
      </c>
      <c r="F67" s="108" t="s">
        <v>118</v>
      </c>
      <c r="G67" s="280">
        <v>136</v>
      </c>
      <c r="H67" s="283">
        <v>136</v>
      </c>
      <c r="I67" s="302">
        <v>63.8</v>
      </c>
      <c r="J67" s="195">
        <f t="shared" si="10"/>
        <v>46.911764705882355</v>
      </c>
      <c r="K67" s="423"/>
    </row>
    <row r="68" spans="1:14" ht="110.25" x14ac:dyDescent="0.3">
      <c r="B68" s="326" t="s">
        <v>377</v>
      </c>
      <c r="C68" s="118">
        <v>901</v>
      </c>
      <c r="D68" s="108" t="s">
        <v>95</v>
      </c>
      <c r="E68" s="109" t="s">
        <v>388</v>
      </c>
      <c r="F68" s="108"/>
      <c r="G68" s="280">
        <f>G69</f>
        <v>50</v>
      </c>
      <c r="H68" s="280">
        <f t="shared" ref="H68:I68" si="29">H69</f>
        <v>50</v>
      </c>
      <c r="I68" s="300">
        <f t="shared" si="29"/>
        <v>0</v>
      </c>
      <c r="J68" s="195">
        <f t="shared" si="10"/>
        <v>0</v>
      </c>
      <c r="K68" s="423"/>
    </row>
    <row r="69" spans="1:14" ht="31.5" x14ac:dyDescent="0.3">
      <c r="B69" s="325" t="s">
        <v>110</v>
      </c>
      <c r="C69" s="118">
        <v>901</v>
      </c>
      <c r="D69" s="108" t="s">
        <v>95</v>
      </c>
      <c r="E69" s="109" t="s">
        <v>388</v>
      </c>
      <c r="F69" s="108" t="s">
        <v>109</v>
      </c>
      <c r="G69" s="280">
        <v>50</v>
      </c>
      <c r="H69" s="283">
        <v>50</v>
      </c>
      <c r="I69" s="302">
        <v>0</v>
      </c>
      <c r="J69" s="195">
        <f t="shared" si="10"/>
        <v>0</v>
      </c>
      <c r="K69" s="423"/>
    </row>
    <row r="70" spans="1:14" ht="73.150000000000006" customHeight="1" x14ac:dyDescent="0.3">
      <c r="A70" s="254"/>
      <c r="B70" s="316" t="s">
        <v>608</v>
      </c>
      <c r="C70" s="118">
        <v>901</v>
      </c>
      <c r="D70" s="108" t="s">
        <v>95</v>
      </c>
      <c r="E70" s="113" t="s">
        <v>609</v>
      </c>
      <c r="F70" s="108"/>
      <c r="G70" s="280">
        <f>G71</f>
        <v>1088.5</v>
      </c>
      <c r="H70" s="280">
        <f t="shared" ref="H70:I70" si="30">H71</f>
        <v>1088.5</v>
      </c>
      <c r="I70" s="300">
        <f t="shared" si="30"/>
        <v>982.1</v>
      </c>
      <c r="J70" s="195">
        <f t="shared" si="10"/>
        <v>90.225080385852095</v>
      </c>
      <c r="K70" s="423"/>
    </row>
    <row r="71" spans="1:14" ht="63" x14ac:dyDescent="0.3">
      <c r="A71" s="254"/>
      <c r="B71" s="324" t="s">
        <v>119</v>
      </c>
      <c r="C71" s="118">
        <v>901</v>
      </c>
      <c r="D71" s="108" t="s">
        <v>95</v>
      </c>
      <c r="E71" s="113" t="s">
        <v>609</v>
      </c>
      <c r="F71" s="108" t="s">
        <v>118</v>
      </c>
      <c r="G71" s="280">
        <v>1088.5</v>
      </c>
      <c r="H71" s="283">
        <v>1088.5</v>
      </c>
      <c r="I71" s="302">
        <v>982.1</v>
      </c>
      <c r="J71" s="195">
        <f t="shared" si="10"/>
        <v>90.225080385852095</v>
      </c>
      <c r="K71" s="423"/>
    </row>
    <row r="72" spans="1:14" ht="126" x14ac:dyDescent="0.3">
      <c r="A72" s="254"/>
      <c r="B72" s="324" t="s">
        <v>698</v>
      </c>
      <c r="C72" s="118">
        <v>901</v>
      </c>
      <c r="D72" s="108" t="s">
        <v>95</v>
      </c>
      <c r="E72" s="113" t="s">
        <v>696</v>
      </c>
      <c r="F72" s="108"/>
      <c r="G72" s="280">
        <f>G73</f>
        <v>8643.6</v>
      </c>
      <c r="H72" s="280">
        <f t="shared" ref="H72:I72" si="31">H73</f>
        <v>8643.6</v>
      </c>
      <c r="I72" s="300">
        <f t="shared" si="31"/>
        <v>8643.1</v>
      </c>
      <c r="J72" s="195">
        <f t="shared" si="10"/>
        <v>99.994215373224122</v>
      </c>
      <c r="K72" s="423"/>
    </row>
    <row r="73" spans="1:14" ht="95.45" customHeight="1" x14ac:dyDescent="0.3">
      <c r="A73" s="254"/>
      <c r="B73" s="324" t="s">
        <v>697</v>
      </c>
      <c r="C73" s="118">
        <v>901</v>
      </c>
      <c r="D73" s="108" t="s">
        <v>95</v>
      </c>
      <c r="E73" s="113" t="s">
        <v>696</v>
      </c>
      <c r="F73" s="108" t="s">
        <v>255</v>
      </c>
      <c r="G73" s="280">
        <v>8643.6</v>
      </c>
      <c r="H73" s="283">
        <v>8643.6</v>
      </c>
      <c r="I73" s="302">
        <v>8643.1</v>
      </c>
      <c r="J73" s="195">
        <f t="shared" si="10"/>
        <v>99.994215373224122</v>
      </c>
      <c r="K73" s="423"/>
    </row>
    <row r="74" spans="1:14" ht="78.75" x14ac:dyDescent="0.3">
      <c r="A74" s="254"/>
      <c r="B74" s="326" t="s">
        <v>524</v>
      </c>
      <c r="C74" s="118">
        <v>901</v>
      </c>
      <c r="D74" s="108" t="s">
        <v>95</v>
      </c>
      <c r="E74" s="109" t="s">
        <v>221</v>
      </c>
      <c r="F74" s="108"/>
      <c r="G74" s="280">
        <f>G75+G77</f>
        <v>121.10000000000001</v>
      </c>
      <c r="H74" s="280">
        <f t="shared" ref="H74:I74" si="32">H75+H77</f>
        <v>121.10000000000001</v>
      </c>
      <c r="I74" s="300">
        <f t="shared" si="32"/>
        <v>121.10000000000001</v>
      </c>
      <c r="J74" s="195">
        <f t="shared" si="10"/>
        <v>100</v>
      </c>
      <c r="K74" s="423"/>
    </row>
    <row r="75" spans="1:14" ht="173.25" x14ac:dyDescent="0.3">
      <c r="A75" s="254"/>
      <c r="B75" s="320" t="s">
        <v>268</v>
      </c>
      <c r="C75" s="118">
        <v>901</v>
      </c>
      <c r="D75" s="108" t="s">
        <v>95</v>
      </c>
      <c r="E75" s="93" t="s">
        <v>532</v>
      </c>
      <c r="F75" s="124"/>
      <c r="G75" s="280">
        <f>G76</f>
        <v>0.2</v>
      </c>
      <c r="H75" s="280">
        <f t="shared" ref="H75:I75" si="33">H76</f>
        <v>0.2</v>
      </c>
      <c r="I75" s="300">
        <f t="shared" si="33"/>
        <v>0.2</v>
      </c>
      <c r="J75" s="195">
        <f t="shared" si="10"/>
        <v>100</v>
      </c>
      <c r="K75" s="423"/>
    </row>
    <row r="76" spans="1:14" ht="63" x14ac:dyDescent="0.3">
      <c r="A76" s="254"/>
      <c r="B76" s="320" t="s">
        <v>119</v>
      </c>
      <c r="C76" s="118">
        <v>901</v>
      </c>
      <c r="D76" s="108" t="s">
        <v>95</v>
      </c>
      <c r="E76" s="93" t="s">
        <v>532</v>
      </c>
      <c r="F76" s="191" t="s">
        <v>118</v>
      </c>
      <c r="G76" s="280">
        <v>0.2</v>
      </c>
      <c r="H76" s="283">
        <v>0.2</v>
      </c>
      <c r="I76" s="302">
        <v>0.2</v>
      </c>
      <c r="J76" s="195">
        <f t="shared" si="10"/>
        <v>100</v>
      </c>
      <c r="K76" s="423"/>
    </row>
    <row r="77" spans="1:14" ht="78.75" x14ac:dyDescent="0.3">
      <c r="A77" s="254"/>
      <c r="B77" s="326" t="s">
        <v>267</v>
      </c>
      <c r="C77" s="118">
        <v>901</v>
      </c>
      <c r="D77" s="108" t="s">
        <v>95</v>
      </c>
      <c r="E77" s="95" t="s">
        <v>533</v>
      </c>
      <c r="F77" s="192"/>
      <c r="G77" s="280">
        <f>G78+G79</f>
        <v>120.9</v>
      </c>
      <c r="H77" s="280">
        <f t="shared" ref="H77:I77" si="34">H78+H79</f>
        <v>120.9</v>
      </c>
      <c r="I77" s="300">
        <f t="shared" si="34"/>
        <v>120.9</v>
      </c>
      <c r="J77" s="195">
        <f t="shared" si="10"/>
        <v>100</v>
      </c>
      <c r="K77" s="423"/>
    </row>
    <row r="78" spans="1:14" ht="47.25" x14ac:dyDescent="0.3">
      <c r="A78" s="254"/>
      <c r="B78" s="320" t="s">
        <v>116</v>
      </c>
      <c r="C78" s="118">
        <v>901</v>
      </c>
      <c r="D78" s="108" t="s">
        <v>95</v>
      </c>
      <c r="E78" s="106" t="s">
        <v>533</v>
      </c>
      <c r="F78" s="108" t="s">
        <v>115</v>
      </c>
      <c r="G78" s="280">
        <v>86.5</v>
      </c>
      <c r="H78" s="280">
        <v>86.5</v>
      </c>
      <c r="I78" s="300">
        <v>86.5</v>
      </c>
      <c r="J78" s="195">
        <f t="shared" si="10"/>
        <v>100</v>
      </c>
      <c r="K78" s="423"/>
      <c r="L78" s="268"/>
      <c r="M78" s="57"/>
      <c r="N78" s="36"/>
    </row>
    <row r="79" spans="1:14" ht="63" x14ac:dyDescent="0.3">
      <c r="A79" s="254"/>
      <c r="B79" s="316" t="s">
        <v>119</v>
      </c>
      <c r="C79" s="93">
        <v>901</v>
      </c>
      <c r="D79" s="94" t="s">
        <v>95</v>
      </c>
      <c r="E79" s="95" t="s">
        <v>533</v>
      </c>
      <c r="F79" s="94" t="s">
        <v>118</v>
      </c>
      <c r="G79" s="281">
        <v>34.4</v>
      </c>
      <c r="H79" s="284">
        <v>34.4</v>
      </c>
      <c r="I79" s="303">
        <v>34.4</v>
      </c>
      <c r="J79" s="195">
        <f t="shared" si="10"/>
        <v>100</v>
      </c>
      <c r="K79" s="423"/>
    </row>
    <row r="80" spans="1:14" ht="126" x14ac:dyDescent="0.3">
      <c r="B80" s="319" t="s">
        <v>525</v>
      </c>
      <c r="C80" s="93">
        <v>901</v>
      </c>
      <c r="D80" s="94" t="s">
        <v>95</v>
      </c>
      <c r="E80" s="95" t="s">
        <v>224</v>
      </c>
      <c r="F80" s="94"/>
      <c r="G80" s="281">
        <f>G81</f>
        <v>370.7</v>
      </c>
      <c r="H80" s="281">
        <f t="shared" ref="H80:I80" si="35">H81</f>
        <v>370.7</v>
      </c>
      <c r="I80" s="301">
        <f t="shared" si="35"/>
        <v>0</v>
      </c>
      <c r="J80" s="195">
        <f t="shared" si="10"/>
        <v>0</v>
      </c>
      <c r="K80" s="423"/>
    </row>
    <row r="81" spans="2:12" ht="63" x14ac:dyDescent="0.3">
      <c r="B81" s="319" t="s">
        <v>148</v>
      </c>
      <c r="C81" s="93">
        <v>901</v>
      </c>
      <c r="D81" s="94" t="s">
        <v>95</v>
      </c>
      <c r="E81" s="95" t="s">
        <v>606</v>
      </c>
      <c r="F81" s="94"/>
      <c r="G81" s="281">
        <f>G82</f>
        <v>370.7</v>
      </c>
      <c r="H81" s="281">
        <f t="shared" ref="H81:I81" si="36">H82</f>
        <v>370.7</v>
      </c>
      <c r="I81" s="301">
        <f t="shared" si="36"/>
        <v>0</v>
      </c>
      <c r="J81" s="195">
        <f t="shared" si="10"/>
        <v>0</v>
      </c>
      <c r="K81" s="423"/>
    </row>
    <row r="82" spans="2:12" ht="47.25" x14ac:dyDescent="0.3">
      <c r="B82" s="316" t="s">
        <v>116</v>
      </c>
      <c r="C82" s="93">
        <v>901</v>
      </c>
      <c r="D82" s="94" t="s">
        <v>95</v>
      </c>
      <c r="E82" s="95" t="s">
        <v>606</v>
      </c>
      <c r="F82" s="94" t="s">
        <v>115</v>
      </c>
      <c r="G82" s="281">
        <v>370.7</v>
      </c>
      <c r="H82" s="284">
        <v>370.7</v>
      </c>
      <c r="I82" s="303">
        <v>0</v>
      </c>
      <c r="J82" s="195">
        <f t="shared" si="10"/>
        <v>0</v>
      </c>
      <c r="K82" s="423"/>
    </row>
    <row r="83" spans="2:12" ht="78.75" x14ac:dyDescent="0.3">
      <c r="B83" s="327" t="s">
        <v>470</v>
      </c>
      <c r="C83" s="122">
        <v>901</v>
      </c>
      <c r="D83" s="91" t="s">
        <v>95</v>
      </c>
      <c r="E83" s="193" t="s">
        <v>225</v>
      </c>
      <c r="F83" s="194"/>
      <c r="G83" s="283">
        <f>G84</f>
        <v>2832.9</v>
      </c>
      <c r="H83" s="283">
        <f t="shared" ref="H83:I83" si="37">H84</f>
        <v>2832.9</v>
      </c>
      <c r="I83" s="302">
        <f t="shared" si="37"/>
        <v>2832.9</v>
      </c>
      <c r="J83" s="195">
        <f t="shared" si="10"/>
        <v>100</v>
      </c>
      <c r="K83" s="423"/>
    </row>
    <row r="84" spans="2:12" ht="110.25" x14ac:dyDescent="0.3">
      <c r="B84" s="323" t="s">
        <v>477</v>
      </c>
      <c r="C84" s="118">
        <v>901</v>
      </c>
      <c r="D84" s="108" t="s">
        <v>95</v>
      </c>
      <c r="E84" s="109" t="s">
        <v>607</v>
      </c>
      <c r="G84" s="283">
        <f>G85</f>
        <v>2832.9</v>
      </c>
      <c r="H84" s="283">
        <f t="shared" ref="H84:I84" si="38">H85</f>
        <v>2832.9</v>
      </c>
      <c r="I84" s="302">
        <f t="shared" si="38"/>
        <v>2832.9</v>
      </c>
      <c r="J84" s="195">
        <f t="shared" si="10"/>
        <v>100</v>
      </c>
      <c r="K84" s="423"/>
    </row>
    <row r="85" spans="2:12" ht="63" x14ac:dyDescent="0.3">
      <c r="B85" s="320" t="s">
        <v>119</v>
      </c>
      <c r="C85" s="118">
        <v>901</v>
      </c>
      <c r="D85" s="108" t="s">
        <v>95</v>
      </c>
      <c r="E85" s="109" t="s">
        <v>607</v>
      </c>
      <c r="F85" s="108" t="s">
        <v>118</v>
      </c>
      <c r="G85" s="286">
        <v>2832.9</v>
      </c>
      <c r="H85" s="286">
        <v>2832.9</v>
      </c>
      <c r="I85" s="306">
        <v>2832.9</v>
      </c>
      <c r="J85" s="195">
        <f t="shared" si="10"/>
        <v>100</v>
      </c>
      <c r="K85" s="423"/>
    </row>
    <row r="86" spans="2:12" ht="110.25" x14ac:dyDescent="0.3">
      <c r="B86" s="319" t="s">
        <v>527</v>
      </c>
      <c r="C86" s="118">
        <v>901</v>
      </c>
      <c r="D86" s="108" t="s">
        <v>95</v>
      </c>
      <c r="E86" s="109" t="s">
        <v>226</v>
      </c>
      <c r="F86" s="108"/>
      <c r="G86" s="280">
        <f>G87+G89</f>
        <v>979</v>
      </c>
      <c r="H86" s="280">
        <f t="shared" ref="H86:I86" si="39">H87+H89</f>
        <v>979</v>
      </c>
      <c r="I86" s="300">
        <f t="shared" si="39"/>
        <v>977.4</v>
      </c>
      <c r="J86" s="195">
        <f t="shared" si="10"/>
        <v>99.836567926455572</v>
      </c>
      <c r="K86" s="423"/>
    </row>
    <row r="87" spans="2:12" ht="31.5" x14ac:dyDescent="0.2">
      <c r="B87" s="319" t="s">
        <v>135</v>
      </c>
      <c r="C87" s="118">
        <v>901</v>
      </c>
      <c r="D87" s="108" t="s">
        <v>95</v>
      </c>
      <c r="E87" s="109" t="s">
        <v>211</v>
      </c>
      <c r="F87" s="108"/>
      <c r="G87" s="280">
        <f>G88</f>
        <v>502</v>
      </c>
      <c r="H87" s="280">
        <f t="shared" ref="H87:I87" si="40">H88</f>
        <v>502</v>
      </c>
      <c r="I87" s="300">
        <f t="shared" si="40"/>
        <v>500.4</v>
      </c>
      <c r="J87" s="195">
        <f t="shared" si="10"/>
        <v>99.681274900398392</v>
      </c>
      <c r="K87" s="423"/>
      <c r="L87" s="263"/>
    </row>
    <row r="88" spans="2:12" ht="63" x14ac:dyDescent="0.3">
      <c r="B88" s="316" t="s">
        <v>119</v>
      </c>
      <c r="C88" s="118">
        <v>901</v>
      </c>
      <c r="D88" s="108" t="s">
        <v>95</v>
      </c>
      <c r="E88" s="109" t="s">
        <v>211</v>
      </c>
      <c r="F88" s="108" t="s">
        <v>118</v>
      </c>
      <c r="G88" s="280">
        <v>502</v>
      </c>
      <c r="H88" s="283">
        <v>502</v>
      </c>
      <c r="I88" s="302">
        <v>500.4</v>
      </c>
      <c r="J88" s="195">
        <f t="shared" si="10"/>
        <v>99.681274900398392</v>
      </c>
      <c r="K88" s="423"/>
    </row>
    <row r="89" spans="2:12" ht="141.75" x14ac:dyDescent="0.3">
      <c r="B89" s="319" t="s">
        <v>136</v>
      </c>
      <c r="C89" s="118">
        <v>901</v>
      </c>
      <c r="D89" s="108" t="s">
        <v>95</v>
      </c>
      <c r="E89" s="109" t="s">
        <v>291</v>
      </c>
      <c r="F89" s="108"/>
      <c r="G89" s="280">
        <f>G90</f>
        <v>477</v>
      </c>
      <c r="H89" s="280">
        <f t="shared" ref="H89:I89" si="41">H90</f>
        <v>477</v>
      </c>
      <c r="I89" s="300">
        <f t="shared" si="41"/>
        <v>477</v>
      </c>
      <c r="J89" s="195">
        <f t="shared" si="10"/>
        <v>100</v>
      </c>
      <c r="K89" s="423"/>
    </row>
    <row r="90" spans="2:12" ht="63" x14ac:dyDescent="0.3">
      <c r="B90" s="316" t="s">
        <v>119</v>
      </c>
      <c r="C90" s="118">
        <v>901</v>
      </c>
      <c r="D90" s="108" t="s">
        <v>95</v>
      </c>
      <c r="E90" s="109" t="s">
        <v>291</v>
      </c>
      <c r="F90" s="108" t="s">
        <v>118</v>
      </c>
      <c r="G90" s="280">
        <v>477</v>
      </c>
      <c r="H90" s="283">
        <v>477</v>
      </c>
      <c r="I90" s="302">
        <v>477</v>
      </c>
      <c r="J90" s="195">
        <f t="shared" si="10"/>
        <v>100</v>
      </c>
      <c r="K90" s="423"/>
    </row>
    <row r="91" spans="2:12" ht="31.5" x14ac:dyDescent="0.3">
      <c r="B91" s="315" t="s">
        <v>417</v>
      </c>
      <c r="C91" s="118">
        <v>901</v>
      </c>
      <c r="D91" s="108" t="s">
        <v>95</v>
      </c>
      <c r="E91" s="113" t="s">
        <v>40</v>
      </c>
      <c r="F91" s="121"/>
      <c r="G91" s="281">
        <f>G94+G107+G100+G97+G104+G109+G92</f>
        <v>174714.8</v>
      </c>
      <c r="H91" s="281">
        <f t="shared" ref="H91:I91" si="42">H94+H107+H100+H97+H104+H109+H92</f>
        <v>170713.19999999998</v>
      </c>
      <c r="I91" s="281">
        <f t="shared" si="42"/>
        <v>169563.9</v>
      </c>
      <c r="J91" s="195">
        <f t="shared" si="10"/>
        <v>99.326765592818845</v>
      </c>
      <c r="K91" s="423"/>
    </row>
    <row r="92" spans="2:12" ht="31.5" x14ac:dyDescent="0.3">
      <c r="B92" s="315" t="s">
        <v>841</v>
      </c>
      <c r="C92" s="118">
        <v>901</v>
      </c>
      <c r="D92" s="108" t="s">
        <v>95</v>
      </c>
      <c r="E92" s="113" t="s">
        <v>840</v>
      </c>
      <c r="F92" s="121"/>
      <c r="G92" s="281">
        <f>G93</f>
        <v>0</v>
      </c>
      <c r="H92" s="281">
        <f>H93</f>
        <v>751.6</v>
      </c>
      <c r="I92" s="281">
        <f>I93</f>
        <v>751.6</v>
      </c>
      <c r="J92" s="195">
        <f t="shared" si="10"/>
        <v>100</v>
      </c>
      <c r="K92" s="423"/>
    </row>
    <row r="93" spans="2:12" x14ac:dyDescent="0.3">
      <c r="B93" s="316" t="s">
        <v>283</v>
      </c>
      <c r="C93" s="118">
        <v>901</v>
      </c>
      <c r="D93" s="108" t="s">
        <v>95</v>
      </c>
      <c r="E93" s="113" t="s">
        <v>840</v>
      </c>
      <c r="F93" s="121" t="s">
        <v>277</v>
      </c>
      <c r="G93" s="281">
        <v>0</v>
      </c>
      <c r="H93" s="281">
        <v>751.6</v>
      </c>
      <c r="I93" s="301">
        <v>751.6</v>
      </c>
      <c r="J93" s="195">
        <f t="shared" si="10"/>
        <v>100</v>
      </c>
      <c r="K93" s="423"/>
    </row>
    <row r="94" spans="2:12" ht="47.25" x14ac:dyDescent="0.3">
      <c r="B94" s="315" t="s">
        <v>424</v>
      </c>
      <c r="C94" s="118">
        <v>901</v>
      </c>
      <c r="D94" s="108" t="s">
        <v>95</v>
      </c>
      <c r="E94" s="113" t="s">
        <v>425</v>
      </c>
      <c r="F94" s="121"/>
      <c r="G94" s="281">
        <f>G95+G96</f>
        <v>102243.7</v>
      </c>
      <c r="H94" s="281">
        <f t="shared" ref="H94:I94" si="43">H95+H96</f>
        <v>102243.7</v>
      </c>
      <c r="I94" s="301">
        <f t="shared" si="43"/>
        <v>102242.7</v>
      </c>
      <c r="J94" s="195">
        <f t="shared" si="10"/>
        <v>99.999021944628367</v>
      </c>
      <c r="K94" s="423"/>
    </row>
    <row r="95" spans="2:12" ht="16.899999999999999" customHeight="1" x14ac:dyDescent="0.3">
      <c r="B95" s="328" t="s">
        <v>444</v>
      </c>
      <c r="C95" s="118">
        <v>901</v>
      </c>
      <c r="D95" s="108" t="s">
        <v>95</v>
      </c>
      <c r="E95" s="109" t="s">
        <v>425</v>
      </c>
      <c r="F95" s="108" t="s">
        <v>443</v>
      </c>
      <c r="G95" s="280">
        <v>95679.9</v>
      </c>
      <c r="H95" s="280">
        <v>94391.3</v>
      </c>
      <c r="I95" s="300">
        <v>94390.9</v>
      </c>
      <c r="J95" s="195">
        <f t="shared" si="10"/>
        <v>99.999576232131545</v>
      </c>
      <c r="K95" s="423"/>
    </row>
    <row r="96" spans="2:12" ht="63" x14ac:dyDescent="0.3">
      <c r="B96" s="316" t="s">
        <v>119</v>
      </c>
      <c r="C96" s="118">
        <v>901</v>
      </c>
      <c r="D96" s="108" t="s">
        <v>95</v>
      </c>
      <c r="E96" s="109" t="s">
        <v>425</v>
      </c>
      <c r="F96" s="105" t="s">
        <v>118</v>
      </c>
      <c r="G96" s="279">
        <v>6563.8</v>
      </c>
      <c r="H96" s="279">
        <v>7852.4</v>
      </c>
      <c r="I96" s="299">
        <v>7851.8</v>
      </c>
      <c r="J96" s="195">
        <f t="shared" si="10"/>
        <v>99.992359023992677</v>
      </c>
      <c r="K96" s="423"/>
    </row>
    <row r="97" spans="2:11" ht="63" x14ac:dyDescent="0.3">
      <c r="B97" s="320" t="s">
        <v>602</v>
      </c>
      <c r="C97" s="118">
        <v>901</v>
      </c>
      <c r="D97" s="108" t="s">
        <v>95</v>
      </c>
      <c r="E97" s="108" t="s">
        <v>603</v>
      </c>
      <c r="F97" s="108"/>
      <c r="G97" s="280">
        <f>G98+G99</f>
        <v>19381.699999999997</v>
      </c>
      <c r="H97" s="280">
        <f t="shared" ref="H97:I97" si="44">H98+H99</f>
        <v>19381.699999999997</v>
      </c>
      <c r="I97" s="300">
        <f t="shared" si="44"/>
        <v>19276.8</v>
      </c>
      <c r="J97" s="195">
        <f t="shared" si="10"/>
        <v>99.458767806745556</v>
      </c>
      <c r="K97" s="423"/>
    </row>
    <row r="98" spans="2:11" ht="31.5" x14ac:dyDescent="0.3">
      <c r="B98" s="320" t="s">
        <v>144</v>
      </c>
      <c r="C98" s="118">
        <v>901</v>
      </c>
      <c r="D98" s="108" t="s">
        <v>95</v>
      </c>
      <c r="E98" s="108" t="s">
        <v>603</v>
      </c>
      <c r="F98" s="108" t="s">
        <v>137</v>
      </c>
      <c r="G98" s="280">
        <v>17660.099999999999</v>
      </c>
      <c r="H98" s="283">
        <v>17660.099999999999</v>
      </c>
      <c r="I98" s="302">
        <v>17633.3</v>
      </c>
      <c r="J98" s="195">
        <f t="shared" si="10"/>
        <v>99.848245479923676</v>
      </c>
      <c r="K98" s="423"/>
    </row>
    <row r="99" spans="2:11" ht="63" x14ac:dyDescent="0.3">
      <c r="B99" s="329" t="s">
        <v>119</v>
      </c>
      <c r="C99" s="118">
        <v>901</v>
      </c>
      <c r="D99" s="108" t="s">
        <v>95</v>
      </c>
      <c r="E99" s="108" t="s">
        <v>603</v>
      </c>
      <c r="F99" s="108" t="s">
        <v>118</v>
      </c>
      <c r="G99" s="280">
        <v>1721.6</v>
      </c>
      <c r="H99" s="283">
        <v>1721.6</v>
      </c>
      <c r="I99" s="302">
        <v>1643.5</v>
      </c>
      <c r="J99" s="195">
        <f t="shared" si="10"/>
        <v>95.463522304832722</v>
      </c>
      <c r="K99" s="423"/>
    </row>
    <row r="100" spans="2:11" ht="63" x14ac:dyDescent="0.3">
      <c r="B100" s="330" t="s">
        <v>610</v>
      </c>
      <c r="C100" s="118">
        <v>901</v>
      </c>
      <c r="D100" s="108" t="s">
        <v>95</v>
      </c>
      <c r="E100" s="108" t="s">
        <v>601</v>
      </c>
      <c r="F100" s="105"/>
      <c r="G100" s="283">
        <f>G101+G102+G103</f>
        <v>38042.9</v>
      </c>
      <c r="H100" s="283">
        <f t="shared" ref="H100:I100" si="45">H101+H102+H103</f>
        <v>38042.9</v>
      </c>
      <c r="I100" s="302">
        <f t="shared" si="45"/>
        <v>37583.299999999996</v>
      </c>
      <c r="J100" s="195">
        <f t="shared" si="10"/>
        <v>98.791890208159714</v>
      </c>
      <c r="K100" s="423"/>
    </row>
    <row r="101" spans="2:11" ht="31.5" x14ac:dyDescent="0.3">
      <c r="B101" s="316" t="s">
        <v>144</v>
      </c>
      <c r="C101" s="118">
        <v>901</v>
      </c>
      <c r="D101" s="108" t="s">
        <v>95</v>
      </c>
      <c r="E101" s="108" t="s">
        <v>601</v>
      </c>
      <c r="F101" s="105" t="s">
        <v>137</v>
      </c>
      <c r="G101" s="283">
        <v>24210.799999999999</v>
      </c>
      <c r="H101" s="283">
        <v>24210.799999999999</v>
      </c>
      <c r="I101" s="302">
        <v>24195.4</v>
      </c>
      <c r="J101" s="195">
        <f t="shared" si="10"/>
        <v>99.936392023394532</v>
      </c>
      <c r="K101" s="423"/>
    </row>
    <row r="102" spans="2:11" ht="63" x14ac:dyDescent="0.3">
      <c r="B102" s="316" t="s">
        <v>119</v>
      </c>
      <c r="C102" s="118">
        <v>901</v>
      </c>
      <c r="D102" s="108" t="s">
        <v>95</v>
      </c>
      <c r="E102" s="108" t="s">
        <v>601</v>
      </c>
      <c r="F102" s="105" t="s">
        <v>118</v>
      </c>
      <c r="G102" s="283">
        <v>13634.2</v>
      </c>
      <c r="H102" s="283">
        <v>13634.2</v>
      </c>
      <c r="I102" s="302">
        <v>13211.3</v>
      </c>
      <c r="J102" s="195">
        <f t="shared" si="10"/>
        <v>96.898241187601755</v>
      </c>
      <c r="K102" s="423"/>
    </row>
    <row r="103" spans="2:11" ht="31.5" x14ac:dyDescent="0.3">
      <c r="B103" s="331" t="s">
        <v>110</v>
      </c>
      <c r="C103" s="118">
        <v>901</v>
      </c>
      <c r="D103" s="108" t="s">
        <v>95</v>
      </c>
      <c r="E103" s="108" t="s">
        <v>601</v>
      </c>
      <c r="F103" s="119">
        <v>850</v>
      </c>
      <c r="G103" s="283">
        <v>197.9</v>
      </c>
      <c r="H103" s="283">
        <v>197.9</v>
      </c>
      <c r="I103" s="302">
        <v>176.6</v>
      </c>
      <c r="J103" s="195">
        <f t="shared" si="10"/>
        <v>89.236988377968657</v>
      </c>
      <c r="K103" s="423"/>
    </row>
    <row r="104" spans="2:11" ht="47.25" x14ac:dyDescent="0.3">
      <c r="B104" s="319" t="s">
        <v>611</v>
      </c>
      <c r="C104" s="118">
        <v>901</v>
      </c>
      <c r="D104" s="108" t="s">
        <v>95</v>
      </c>
      <c r="E104" s="108" t="s">
        <v>604</v>
      </c>
      <c r="F104" s="124"/>
      <c r="G104" s="280">
        <f>G105+G106</f>
        <v>8686.1</v>
      </c>
      <c r="H104" s="280">
        <f>H105+H106</f>
        <v>8686.1</v>
      </c>
      <c r="I104" s="300">
        <f>I105+I106</f>
        <v>8105.0999999999995</v>
      </c>
      <c r="J104" s="195">
        <f t="shared" si="10"/>
        <v>93.311152300802419</v>
      </c>
      <c r="K104" s="423"/>
    </row>
    <row r="105" spans="2:11" ht="31.5" x14ac:dyDescent="0.3">
      <c r="B105" s="316" t="s">
        <v>144</v>
      </c>
      <c r="C105" s="118">
        <v>901</v>
      </c>
      <c r="D105" s="108" t="s">
        <v>95</v>
      </c>
      <c r="E105" s="108" t="s">
        <v>604</v>
      </c>
      <c r="F105" s="108" t="s">
        <v>137</v>
      </c>
      <c r="G105" s="280">
        <v>5964.7</v>
      </c>
      <c r="H105" s="283">
        <v>5964.7</v>
      </c>
      <c r="I105" s="302">
        <v>5962.4</v>
      </c>
      <c r="J105" s="195">
        <f t="shared" ref="J105:J111" si="46">I105/H105*100</f>
        <v>99.961439804181268</v>
      </c>
      <c r="K105" s="423"/>
    </row>
    <row r="106" spans="2:11" ht="63" x14ac:dyDescent="0.3">
      <c r="B106" s="316" t="s">
        <v>119</v>
      </c>
      <c r="C106" s="93">
        <v>901</v>
      </c>
      <c r="D106" s="94" t="s">
        <v>95</v>
      </c>
      <c r="E106" s="94" t="s">
        <v>604</v>
      </c>
      <c r="F106" s="94" t="s">
        <v>118</v>
      </c>
      <c r="G106" s="280">
        <v>2721.4</v>
      </c>
      <c r="H106" s="280">
        <v>2721.4</v>
      </c>
      <c r="I106" s="300">
        <v>2142.6999999999998</v>
      </c>
      <c r="J106" s="195">
        <f t="shared" si="46"/>
        <v>78.735209818475766</v>
      </c>
      <c r="K106" s="423"/>
    </row>
    <row r="107" spans="2:11" ht="78.75" x14ac:dyDescent="0.3">
      <c r="B107" s="331" t="s">
        <v>489</v>
      </c>
      <c r="C107" s="163">
        <v>901</v>
      </c>
      <c r="D107" s="91" t="s">
        <v>95</v>
      </c>
      <c r="E107" s="146" t="s">
        <v>490</v>
      </c>
      <c r="F107" s="105"/>
      <c r="G107" s="279">
        <f>G108</f>
        <v>4756</v>
      </c>
      <c r="H107" s="279">
        <f>H108</f>
        <v>2.8</v>
      </c>
      <c r="I107" s="299">
        <f>I108</f>
        <v>0</v>
      </c>
      <c r="J107" s="195">
        <f t="shared" si="46"/>
        <v>0</v>
      </c>
      <c r="K107" s="423"/>
    </row>
    <row r="108" spans="2:11" ht="18.600000000000001" customHeight="1" x14ac:dyDescent="0.3">
      <c r="B108" s="315" t="s">
        <v>495</v>
      </c>
      <c r="C108" s="93">
        <v>901</v>
      </c>
      <c r="D108" s="94" t="s">
        <v>95</v>
      </c>
      <c r="E108" s="128" t="s">
        <v>490</v>
      </c>
      <c r="F108" s="94" t="s">
        <v>201</v>
      </c>
      <c r="G108" s="280">
        <v>4756</v>
      </c>
      <c r="H108" s="280">
        <v>2.8</v>
      </c>
      <c r="I108" s="300">
        <v>0</v>
      </c>
      <c r="J108" s="195">
        <f t="shared" si="46"/>
        <v>0</v>
      </c>
      <c r="K108" s="423"/>
    </row>
    <row r="109" spans="2:11" ht="157.5" x14ac:dyDescent="0.3">
      <c r="B109" s="316" t="s">
        <v>822</v>
      </c>
      <c r="C109" s="93">
        <v>901</v>
      </c>
      <c r="D109" s="94" t="s">
        <v>95</v>
      </c>
      <c r="E109" s="128" t="s">
        <v>828</v>
      </c>
      <c r="F109" s="94"/>
      <c r="G109" s="404">
        <f>G110</f>
        <v>1604.4</v>
      </c>
      <c r="H109" s="404">
        <f t="shared" ref="H109:I109" si="47">H110</f>
        <v>1604.4</v>
      </c>
      <c r="I109" s="404">
        <f t="shared" si="47"/>
        <v>1604.4</v>
      </c>
      <c r="J109" s="195">
        <f t="shared" si="46"/>
        <v>100</v>
      </c>
      <c r="K109" s="423"/>
    </row>
    <row r="110" spans="2:11" ht="32.25" thickBot="1" x14ac:dyDescent="0.35">
      <c r="B110" s="329" t="s">
        <v>144</v>
      </c>
      <c r="C110" s="97">
        <v>901</v>
      </c>
      <c r="D110" s="98" t="s">
        <v>95</v>
      </c>
      <c r="E110" s="36" t="s">
        <v>828</v>
      </c>
      <c r="F110" s="112" t="s">
        <v>137</v>
      </c>
      <c r="G110" s="406">
        <v>1604.4</v>
      </c>
      <c r="H110" s="406">
        <v>1604.4</v>
      </c>
      <c r="I110" s="409">
        <v>1604.4</v>
      </c>
      <c r="J110" s="393">
        <f t="shared" si="46"/>
        <v>100</v>
      </c>
      <c r="K110" s="423"/>
    </row>
    <row r="111" spans="2:11" ht="63.75" thickBot="1" x14ac:dyDescent="0.35">
      <c r="B111" s="313" t="s">
        <v>185</v>
      </c>
      <c r="C111" s="84">
        <v>901</v>
      </c>
      <c r="D111" s="85" t="s">
        <v>184</v>
      </c>
      <c r="E111" s="133"/>
      <c r="F111" s="134"/>
      <c r="G111" s="83">
        <f>G112+G146</f>
        <v>22003.199999999997</v>
      </c>
      <c r="H111" s="83">
        <f>H112+H146</f>
        <v>22003.199999999997</v>
      </c>
      <c r="I111" s="253">
        <f>I112+I146</f>
        <v>20977.899999999994</v>
      </c>
      <c r="J111" s="211">
        <f t="shared" si="46"/>
        <v>95.340223240255952</v>
      </c>
      <c r="K111" s="423"/>
    </row>
    <row r="112" spans="2:11" ht="84" customHeight="1" thickBot="1" x14ac:dyDescent="0.35">
      <c r="B112" s="314" t="s">
        <v>428</v>
      </c>
      <c r="C112" s="88">
        <v>901</v>
      </c>
      <c r="D112" s="89" t="s">
        <v>163</v>
      </c>
      <c r="E112" s="89"/>
      <c r="F112" s="89"/>
      <c r="G112" s="282">
        <f>G113+G136</f>
        <v>21441.199999999997</v>
      </c>
      <c r="H112" s="282">
        <f>H113+H136</f>
        <v>21441.199999999997</v>
      </c>
      <c r="I112" s="296">
        <f>I113+I136</f>
        <v>20446.299999999996</v>
      </c>
      <c r="J112" s="351">
        <f>I112/H112*100</f>
        <v>95.359867917840418</v>
      </c>
      <c r="K112" s="423"/>
    </row>
    <row r="113" spans="2:11" ht="78.75" x14ac:dyDescent="0.3">
      <c r="B113" s="331" t="s">
        <v>522</v>
      </c>
      <c r="C113" s="188">
        <v>901</v>
      </c>
      <c r="D113" s="91" t="s">
        <v>163</v>
      </c>
      <c r="E113" s="189" t="s">
        <v>233</v>
      </c>
      <c r="F113" s="197"/>
      <c r="G113" s="279">
        <f>G114+G122+G133</f>
        <v>5290.8</v>
      </c>
      <c r="H113" s="279">
        <f>H114+H122+H133</f>
        <v>5290.8</v>
      </c>
      <c r="I113" s="299">
        <f>I114+I122+I133</f>
        <v>4485.3999999999996</v>
      </c>
      <c r="J113" s="195">
        <f t="shared" ref="J113:J171" si="48">I113/H113*100</f>
        <v>84.777349361155203</v>
      </c>
      <c r="K113" s="423"/>
    </row>
    <row r="114" spans="2:11" ht="78.75" x14ac:dyDescent="0.3">
      <c r="B114" s="316" t="s">
        <v>140</v>
      </c>
      <c r="C114" s="93">
        <v>901</v>
      </c>
      <c r="D114" s="94" t="s">
        <v>163</v>
      </c>
      <c r="E114" s="95" t="s">
        <v>535</v>
      </c>
      <c r="F114" s="135"/>
      <c r="G114" s="280">
        <f>G115+G117+G119</f>
        <v>1460.2</v>
      </c>
      <c r="H114" s="280">
        <f t="shared" ref="H114:I114" si="49">H115+H117+H119</f>
        <v>1460.2</v>
      </c>
      <c r="I114" s="300">
        <f t="shared" si="49"/>
        <v>1229.5</v>
      </c>
      <c r="J114" s="195">
        <f t="shared" si="48"/>
        <v>84.200794411724416</v>
      </c>
      <c r="K114" s="423"/>
    </row>
    <row r="115" spans="2:11" ht="63" x14ac:dyDescent="0.3">
      <c r="B115" s="316" t="s">
        <v>141</v>
      </c>
      <c r="C115" s="93">
        <v>901</v>
      </c>
      <c r="D115" s="94" t="s">
        <v>163</v>
      </c>
      <c r="E115" s="95" t="s">
        <v>536</v>
      </c>
      <c r="F115" s="135"/>
      <c r="G115" s="280">
        <f>G116</f>
        <v>188</v>
      </c>
      <c r="H115" s="280">
        <f t="shared" ref="H115:I115" si="50">H116</f>
        <v>188</v>
      </c>
      <c r="I115" s="300">
        <f t="shared" si="50"/>
        <v>78.400000000000006</v>
      </c>
      <c r="J115" s="195">
        <f t="shared" si="48"/>
        <v>41.702127659574472</v>
      </c>
      <c r="K115" s="423"/>
    </row>
    <row r="116" spans="2:11" ht="63" x14ac:dyDescent="0.3">
      <c r="B116" s="316" t="s">
        <v>119</v>
      </c>
      <c r="C116" s="93">
        <v>901</v>
      </c>
      <c r="D116" s="94" t="s">
        <v>163</v>
      </c>
      <c r="E116" s="95" t="s">
        <v>536</v>
      </c>
      <c r="F116" s="94" t="s">
        <v>118</v>
      </c>
      <c r="G116" s="280">
        <v>188</v>
      </c>
      <c r="H116" s="280">
        <v>188</v>
      </c>
      <c r="I116" s="300">
        <v>78.400000000000006</v>
      </c>
      <c r="J116" s="195">
        <f t="shared" si="48"/>
        <v>41.702127659574472</v>
      </c>
      <c r="K116" s="423"/>
    </row>
    <row r="117" spans="2:11" ht="63" x14ac:dyDescent="0.3">
      <c r="B117" s="316" t="s">
        <v>142</v>
      </c>
      <c r="C117" s="93">
        <v>901</v>
      </c>
      <c r="D117" s="94" t="s">
        <v>163</v>
      </c>
      <c r="E117" s="95" t="s">
        <v>537</v>
      </c>
      <c r="F117" s="135"/>
      <c r="G117" s="280">
        <f>G118</f>
        <v>925.4</v>
      </c>
      <c r="H117" s="280">
        <f t="shared" ref="H117:I117" si="51">H118</f>
        <v>925.4</v>
      </c>
      <c r="I117" s="300">
        <f t="shared" si="51"/>
        <v>812.3</v>
      </c>
      <c r="J117" s="195">
        <f t="shared" si="48"/>
        <v>87.778258050572717</v>
      </c>
      <c r="K117" s="423"/>
    </row>
    <row r="118" spans="2:11" ht="63" x14ac:dyDescent="0.3">
      <c r="B118" s="316" t="s">
        <v>119</v>
      </c>
      <c r="C118" s="93">
        <v>901</v>
      </c>
      <c r="D118" s="94" t="s">
        <v>163</v>
      </c>
      <c r="E118" s="95" t="s">
        <v>537</v>
      </c>
      <c r="F118" s="94" t="s">
        <v>118</v>
      </c>
      <c r="G118" s="280">
        <v>925.4</v>
      </c>
      <c r="H118" s="280">
        <v>925.4</v>
      </c>
      <c r="I118" s="300">
        <v>812.3</v>
      </c>
      <c r="J118" s="195">
        <f t="shared" si="48"/>
        <v>87.778258050572717</v>
      </c>
      <c r="K118" s="423"/>
    </row>
    <row r="119" spans="2:11" ht="126" x14ac:dyDescent="0.3">
      <c r="B119" s="316" t="s">
        <v>30</v>
      </c>
      <c r="C119" s="93">
        <v>901</v>
      </c>
      <c r="D119" s="94" t="s">
        <v>163</v>
      </c>
      <c r="E119" s="95" t="s">
        <v>538</v>
      </c>
      <c r="F119" s="135"/>
      <c r="G119" s="280">
        <f>G120+G121</f>
        <v>346.8</v>
      </c>
      <c r="H119" s="280">
        <f t="shared" ref="H119:I119" si="52">H120+H121</f>
        <v>346.8</v>
      </c>
      <c r="I119" s="300">
        <f t="shared" si="52"/>
        <v>338.8</v>
      </c>
      <c r="J119" s="195">
        <f t="shared" si="48"/>
        <v>97.693194925028834</v>
      </c>
      <c r="K119" s="423"/>
    </row>
    <row r="120" spans="2:11" ht="63" x14ac:dyDescent="0.3">
      <c r="B120" s="316" t="s">
        <v>119</v>
      </c>
      <c r="C120" s="93">
        <v>901</v>
      </c>
      <c r="D120" s="94" t="s">
        <v>163</v>
      </c>
      <c r="E120" s="95" t="s">
        <v>538</v>
      </c>
      <c r="F120" s="94" t="s">
        <v>118</v>
      </c>
      <c r="G120" s="280">
        <v>146.80000000000001</v>
      </c>
      <c r="H120" s="280">
        <v>146.80000000000001</v>
      </c>
      <c r="I120" s="300">
        <v>138.80000000000001</v>
      </c>
      <c r="J120" s="195">
        <f t="shared" si="48"/>
        <v>94.550408719346052</v>
      </c>
      <c r="K120" s="423"/>
    </row>
    <row r="121" spans="2:11" x14ac:dyDescent="0.3">
      <c r="B121" s="316" t="s">
        <v>283</v>
      </c>
      <c r="C121" s="93">
        <v>901</v>
      </c>
      <c r="D121" s="94" t="s">
        <v>163</v>
      </c>
      <c r="E121" s="95" t="s">
        <v>538</v>
      </c>
      <c r="F121" s="94" t="s">
        <v>277</v>
      </c>
      <c r="G121" s="280">
        <v>200</v>
      </c>
      <c r="H121" s="283">
        <v>200</v>
      </c>
      <c r="I121" s="302">
        <v>200</v>
      </c>
      <c r="J121" s="195">
        <f t="shared" si="48"/>
        <v>100</v>
      </c>
      <c r="K121" s="423"/>
    </row>
    <row r="122" spans="2:11" ht="110.25" x14ac:dyDescent="0.3">
      <c r="B122" s="316" t="s">
        <v>138</v>
      </c>
      <c r="C122" s="93">
        <v>901</v>
      </c>
      <c r="D122" s="94" t="s">
        <v>163</v>
      </c>
      <c r="E122" s="95" t="s">
        <v>239</v>
      </c>
      <c r="F122" s="135"/>
      <c r="G122" s="280">
        <f>G123+G125+G131+G127+G129</f>
        <v>3330.6000000000004</v>
      </c>
      <c r="H122" s="280">
        <f t="shared" ref="H122:I122" si="53">H123+H125+H131+H127+H129</f>
        <v>3330.6000000000004</v>
      </c>
      <c r="I122" s="300">
        <f t="shared" si="53"/>
        <v>3175.7999999999997</v>
      </c>
      <c r="J122" s="195">
        <f t="shared" si="48"/>
        <v>95.352188794811738</v>
      </c>
      <c r="K122" s="423"/>
    </row>
    <row r="123" spans="2:11" ht="78.75" x14ac:dyDescent="0.3">
      <c r="B123" s="332" t="s">
        <v>539</v>
      </c>
      <c r="C123" s="93">
        <v>901</v>
      </c>
      <c r="D123" s="94" t="s">
        <v>163</v>
      </c>
      <c r="E123" s="95" t="s">
        <v>540</v>
      </c>
      <c r="F123" s="94"/>
      <c r="G123" s="280">
        <f>G124</f>
        <v>2980.3</v>
      </c>
      <c r="H123" s="280">
        <f t="shared" ref="H123:I123" si="54">H124</f>
        <v>2980.3</v>
      </c>
      <c r="I123" s="300">
        <f t="shared" si="54"/>
        <v>2940.7</v>
      </c>
      <c r="J123" s="195">
        <f t="shared" si="48"/>
        <v>98.671274703888855</v>
      </c>
      <c r="K123" s="423"/>
    </row>
    <row r="124" spans="2:11" ht="63" x14ac:dyDescent="0.3">
      <c r="B124" s="316" t="s">
        <v>119</v>
      </c>
      <c r="C124" s="93">
        <v>901</v>
      </c>
      <c r="D124" s="94" t="s">
        <v>163</v>
      </c>
      <c r="E124" s="95" t="s">
        <v>540</v>
      </c>
      <c r="F124" s="94" t="s">
        <v>118</v>
      </c>
      <c r="G124" s="283">
        <v>2980.3</v>
      </c>
      <c r="H124" s="283">
        <v>2980.3</v>
      </c>
      <c r="I124" s="302">
        <v>2940.7</v>
      </c>
      <c r="J124" s="195">
        <f t="shared" si="48"/>
        <v>98.671274703888855</v>
      </c>
      <c r="K124" s="423"/>
    </row>
    <row r="125" spans="2:11" ht="31.5" x14ac:dyDescent="0.3">
      <c r="B125" s="316" t="s">
        <v>139</v>
      </c>
      <c r="C125" s="93">
        <v>901</v>
      </c>
      <c r="D125" s="94" t="s">
        <v>163</v>
      </c>
      <c r="E125" s="95" t="s">
        <v>541</v>
      </c>
      <c r="F125" s="94"/>
      <c r="G125" s="280">
        <f>G126</f>
        <v>30</v>
      </c>
      <c r="H125" s="280">
        <f t="shared" ref="H125:I125" si="55">H126</f>
        <v>30</v>
      </c>
      <c r="I125" s="300">
        <f t="shared" si="55"/>
        <v>28.5</v>
      </c>
      <c r="J125" s="195">
        <f t="shared" si="48"/>
        <v>95</v>
      </c>
      <c r="K125" s="423"/>
    </row>
    <row r="126" spans="2:11" ht="63" x14ac:dyDescent="0.3">
      <c r="B126" s="316" t="s">
        <v>119</v>
      </c>
      <c r="C126" s="93">
        <v>901</v>
      </c>
      <c r="D126" s="94" t="s">
        <v>163</v>
      </c>
      <c r="E126" s="95" t="s">
        <v>541</v>
      </c>
      <c r="F126" s="94" t="s">
        <v>118</v>
      </c>
      <c r="G126" s="280">
        <v>30</v>
      </c>
      <c r="H126" s="280">
        <v>30</v>
      </c>
      <c r="I126" s="300">
        <v>28.5</v>
      </c>
      <c r="J126" s="195">
        <f t="shared" si="48"/>
        <v>95</v>
      </c>
      <c r="K126" s="423"/>
    </row>
    <row r="127" spans="2:11" ht="78.75" x14ac:dyDescent="0.3">
      <c r="B127" s="316" t="s">
        <v>51</v>
      </c>
      <c r="C127" s="93">
        <v>901</v>
      </c>
      <c r="D127" s="94" t="s">
        <v>163</v>
      </c>
      <c r="E127" s="95" t="s">
        <v>560</v>
      </c>
      <c r="F127" s="94"/>
      <c r="G127" s="280">
        <f>G128</f>
        <v>150</v>
      </c>
      <c r="H127" s="280">
        <f t="shared" ref="H127:I127" si="56">H128</f>
        <v>150</v>
      </c>
      <c r="I127" s="300">
        <f t="shared" si="56"/>
        <v>135.1</v>
      </c>
      <c r="J127" s="195">
        <f t="shared" si="48"/>
        <v>90.066666666666663</v>
      </c>
      <c r="K127" s="423"/>
    </row>
    <row r="128" spans="2:11" ht="63" x14ac:dyDescent="0.3">
      <c r="B128" s="316" t="s">
        <v>119</v>
      </c>
      <c r="C128" s="93">
        <v>901</v>
      </c>
      <c r="D128" s="94" t="s">
        <v>163</v>
      </c>
      <c r="E128" s="95" t="s">
        <v>560</v>
      </c>
      <c r="F128" s="94" t="s">
        <v>118</v>
      </c>
      <c r="G128" s="280">
        <v>150</v>
      </c>
      <c r="H128" s="280">
        <v>150</v>
      </c>
      <c r="I128" s="300">
        <v>135.1</v>
      </c>
      <c r="J128" s="195">
        <f t="shared" si="48"/>
        <v>90.066666666666663</v>
      </c>
      <c r="K128" s="423"/>
    </row>
    <row r="129" spans="2:11" ht="63" x14ac:dyDescent="0.3">
      <c r="B129" s="316" t="s">
        <v>650</v>
      </c>
      <c r="C129" s="93">
        <v>901</v>
      </c>
      <c r="D129" s="94" t="s">
        <v>163</v>
      </c>
      <c r="E129" s="95" t="s">
        <v>651</v>
      </c>
      <c r="F129" s="94"/>
      <c r="G129" s="280">
        <f>G130</f>
        <v>165</v>
      </c>
      <c r="H129" s="280">
        <f t="shared" ref="H129:I129" si="57">H130</f>
        <v>165</v>
      </c>
      <c r="I129" s="300">
        <f t="shared" si="57"/>
        <v>66.2</v>
      </c>
      <c r="J129" s="195">
        <f t="shared" si="48"/>
        <v>40.121212121212125</v>
      </c>
      <c r="K129" s="423"/>
    </row>
    <row r="130" spans="2:11" ht="63" x14ac:dyDescent="0.3">
      <c r="B130" s="316" t="s">
        <v>119</v>
      </c>
      <c r="C130" s="93">
        <v>901</v>
      </c>
      <c r="D130" s="94" t="s">
        <v>163</v>
      </c>
      <c r="E130" s="95" t="s">
        <v>651</v>
      </c>
      <c r="F130" s="94" t="s">
        <v>118</v>
      </c>
      <c r="G130" s="280">
        <v>165</v>
      </c>
      <c r="H130" s="280">
        <v>165</v>
      </c>
      <c r="I130" s="300">
        <v>66.2</v>
      </c>
      <c r="J130" s="195">
        <f t="shared" si="48"/>
        <v>40.121212121212125</v>
      </c>
      <c r="K130" s="423"/>
    </row>
    <row r="131" spans="2:11" ht="63" x14ac:dyDescent="0.3">
      <c r="B131" s="315" t="s">
        <v>461</v>
      </c>
      <c r="C131" s="164">
        <v>901</v>
      </c>
      <c r="D131" s="94" t="s">
        <v>163</v>
      </c>
      <c r="E131" s="95" t="s">
        <v>542</v>
      </c>
      <c r="F131" s="94"/>
      <c r="G131" s="280">
        <f>+G132</f>
        <v>5.3</v>
      </c>
      <c r="H131" s="280">
        <f t="shared" ref="H131:I131" si="58">+H132</f>
        <v>5.3</v>
      </c>
      <c r="I131" s="300">
        <f t="shared" si="58"/>
        <v>5.3</v>
      </c>
      <c r="J131" s="195">
        <f t="shared" si="48"/>
        <v>100</v>
      </c>
      <c r="K131" s="423"/>
    </row>
    <row r="132" spans="2:11" ht="31.5" x14ac:dyDescent="0.3">
      <c r="B132" s="316" t="s">
        <v>110</v>
      </c>
      <c r="C132" s="93">
        <v>901</v>
      </c>
      <c r="D132" s="94" t="s">
        <v>163</v>
      </c>
      <c r="E132" s="95" t="s">
        <v>542</v>
      </c>
      <c r="F132" s="94" t="s">
        <v>109</v>
      </c>
      <c r="G132" s="280">
        <v>5.3</v>
      </c>
      <c r="H132" s="283">
        <v>5.3</v>
      </c>
      <c r="I132" s="302">
        <v>5.3</v>
      </c>
      <c r="J132" s="195">
        <f t="shared" si="48"/>
        <v>100</v>
      </c>
      <c r="K132" s="423"/>
    </row>
    <row r="133" spans="2:11" ht="94.5" x14ac:dyDescent="0.3">
      <c r="B133" s="316" t="s">
        <v>431</v>
      </c>
      <c r="C133" s="93">
        <v>901</v>
      </c>
      <c r="D133" s="94" t="s">
        <v>163</v>
      </c>
      <c r="E133" s="95" t="s">
        <v>238</v>
      </c>
      <c r="F133" s="94"/>
      <c r="G133" s="280">
        <f>G134</f>
        <v>500</v>
      </c>
      <c r="H133" s="280">
        <f t="shared" ref="H133:I133" si="59">H134</f>
        <v>500</v>
      </c>
      <c r="I133" s="280">
        <f t="shared" si="59"/>
        <v>80.099999999999994</v>
      </c>
      <c r="J133" s="195">
        <f t="shared" si="48"/>
        <v>16.02</v>
      </c>
      <c r="K133" s="423"/>
    </row>
    <row r="134" spans="2:11" ht="47.25" x14ac:dyDescent="0.3">
      <c r="B134" s="330" t="s">
        <v>838</v>
      </c>
      <c r="C134" s="164">
        <v>901</v>
      </c>
      <c r="D134" s="108" t="s">
        <v>163</v>
      </c>
      <c r="E134" s="93" t="s">
        <v>839</v>
      </c>
      <c r="F134" s="219"/>
      <c r="G134" s="404">
        <f>G135</f>
        <v>500</v>
      </c>
      <c r="H134" s="404">
        <f t="shared" ref="H134:I134" si="60">H135</f>
        <v>500</v>
      </c>
      <c r="I134" s="404">
        <f t="shared" si="60"/>
        <v>80.099999999999994</v>
      </c>
      <c r="J134" s="195">
        <f t="shared" si="48"/>
        <v>16.02</v>
      </c>
      <c r="K134" s="423"/>
    </row>
    <row r="135" spans="2:11" ht="63" x14ac:dyDescent="0.3">
      <c r="B135" s="331" t="s">
        <v>119</v>
      </c>
      <c r="C135" s="93">
        <v>901</v>
      </c>
      <c r="D135" s="108" t="s">
        <v>163</v>
      </c>
      <c r="E135" s="93" t="s">
        <v>839</v>
      </c>
      <c r="F135" s="219" t="s">
        <v>118</v>
      </c>
      <c r="G135" s="404">
        <v>500</v>
      </c>
      <c r="H135" s="283">
        <v>500</v>
      </c>
      <c r="I135" s="302">
        <v>80.099999999999994</v>
      </c>
      <c r="J135" s="195">
        <f t="shared" si="48"/>
        <v>16.02</v>
      </c>
      <c r="K135" s="423"/>
    </row>
    <row r="136" spans="2:11" ht="31.5" x14ac:dyDescent="0.3">
      <c r="B136" s="316" t="s">
        <v>417</v>
      </c>
      <c r="C136" s="93">
        <v>901</v>
      </c>
      <c r="D136" s="94" t="s">
        <v>163</v>
      </c>
      <c r="E136" s="95" t="s">
        <v>40</v>
      </c>
      <c r="F136" s="94"/>
      <c r="G136" s="280">
        <f>G140+G137+G144</f>
        <v>16150.399999999998</v>
      </c>
      <c r="H136" s="280">
        <f t="shared" ref="H136:I136" si="61">H140+H137+H144</f>
        <v>16150.399999999998</v>
      </c>
      <c r="I136" s="280">
        <f t="shared" si="61"/>
        <v>15960.899999999998</v>
      </c>
      <c r="J136" s="195">
        <f t="shared" si="48"/>
        <v>98.826654448187043</v>
      </c>
      <c r="K136" s="423"/>
    </row>
    <row r="137" spans="2:11" ht="47.25" x14ac:dyDescent="0.3">
      <c r="B137" s="315" t="s">
        <v>424</v>
      </c>
      <c r="C137" s="93">
        <v>901</v>
      </c>
      <c r="D137" s="94" t="s">
        <v>163</v>
      </c>
      <c r="E137" s="109" t="s">
        <v>425</v>
      </c>
      <c r="F137" s="108"/>
      <c r="G137" s="404">
        <f>G138+G139</f>
        <v>12</v>
      </c>
      <c r="H137" s="404">
        <f t="shared" ref="H137:I137" si="62">H138+H139</f>
        <v>12</v>
      </c>
      <c r="I137" s="404">
        <f t="shared" si="62"/>
        <v>11.9</v>
      </c>
      <c r="J137" s="393">
        <f t="shared" si="48"/>
        <v>99.166666666666671</v>
      </c>
      <c r="K137" s="423"/>
    </row>
    <row r="138" spans="2:11" ht="63" x14ac:dyDescent="0.3">
      <c r="B138" s="316" t="s">
        <v>119</v>
      </c>
      <c r="C138" s="118">
        <v>901</v>
      </c>
      <c r="D138" s="108" t="s">
        <v>163</v>
      </c>
      <c r="E138" s="109" t="s">
        <v>425</v>
      </c>
      <c r="F138" s="108" t="s">
        <v>118</v>
      </c>
      <c r="G138" s="404">
        <v>11</v>
      </c>
      <c r="H138" s="395">
        <v>11</v>
      </c>
      <c r="I138" s="395">
        <v>10.9</v>
      </c>
      <c r="J138" s="393">
        <f t="shared" si="48"/>
        <v>99.090909090909093</v>
      </c>
      <c r="K138" s="423"/>
    </row>
    <row r="139" spans="2:11" ht="18.600000000000001" customHeight="1" x14ac:dyDescent="0.3">
      <c r="B139" s="328" t="s">
        <v>444</v>
      </c>
      <c r="C139" s="167">
        <v>901</v>
      </c>
      <c r="D139" s="143" t="s">
        <v>163</v>
      </c>
      <c r="E139" s="115" t="s">
        <v>425</v>
      </c>
      <c r="F139" s="112" t="s">
        <v>443</v>
      </c>
      <c r="G139" s="406">
        <v>1</v>
      </c>
      <c r="H139" s="410">
        <v>1</v>
      </c>
      <c r="I139" s="411">
        <v>1</v>
      </c>
      <c r="J139" s="393">
        <f t="shared" si="48"/>
        <v>100</v>
      </c>
      <c r="K139" s="423"/>
    </row>
    <row r="140" spans="2:11" ht="94.5" x14ac:dyDescent="0.3">
      <c r="B140" s="458" t="s">
        <v>600</v>
      </c>
      <c r="C140" s="93">
        <v>901</v>
      </c>
      <c r="D140" s="94" t="s">
        <v>163</v>
      </c>
      <c r="E140" s="95" t="s">
        <v>676</v>
      </c>
      <c r="F140" s="94"/>
      <c r="G140" s="280">
        <f>G141+G142+G143</f>
        <v>15775.499999999998</v>
      </c>
      <c r="H140" s="280">
        <f t="shared" ref="H140:I140" si="63">H141+H142+H143</f>
        <v>15775.499999999998</v>
      </c>
      <c r="I140" s="300">
        <f t="shared" si="63"/>
        <v>15586.099999999999</v>
      </c>
      <c r="J140" s="195">
        <f t="shared" si="48"/>
        <v>98.799404139329965</v>
      </c>
      <c r="K140" s="423"/>
    </row>
    <row r="141" spans="2:11" ht="31.5" x14ac:dyDescent="0.3">
      <c r="B141" s="316" t="s">
        <v>144</v>
      </c>
      <c r="C141" s="93">
        <v>901</v>
      </c>
      <c r="D141" s="94" t="s">
        <v>163</v>
      </c>
      <c r="E141" s="95" t="s">
        <v>676</v>
      </c>
      <c r="F141" s="94" t="s">
        <v>137</v>
      </c>
      <c r="G141" s="280">
        <v>13749.3</v>
      </c>
      <c r="H141" s="283">
        <v>13749.3</v>
      </c>
      <c r="I141" s="302">
        <v>13665</v>
      </c>
      <c r="J141" s="195">
        <f t="shared" si="48"/>
        <v>99.386877877419224</v>
      </c>
      <c r="K141" s="423"/>
    </row>
    <row r="142" spans="2:11" ht="63" x14ac:dyDescent="0.3">
      <c r="B142" s="316" t="s">
        <v>119</v>
      </c>
      <c r="C142" s="93">
        <v>901</v>
      </c>
      <c r="D142" s="94" t="s">
        <v>163</v>
      </c>
      <c r="E142" s="95" t="s">
        <v>676</v>
      </c>
      <c r="F142" s="94" t="s">
        <v>118</v>
      </c>
      <c r="G142" s="280">
        <v>1953.8</v>
      </c>
      <c r="H142" s="283">
        <v>1953.8</v>
      </c>
      <c r="I142" s="302">
        <v>1848.8</v>
      </c>
      <c r="J142" s="195">
        <f t="shared" si="48"/>
        <v>94.625857303715833</v>
      </c>
      <c r="K142" s="423"/>
    </row>
    <row r="143" spans="2:11" ht="31.5" x14ac:dyDescent="0.3">
      <c r="B143" s="329" t="s">
        <v>110</v>
      </c>
      <c r="C143" s="97">
        <v>901</v>
      </c>
      <c r="D143" s="98" t="s">
        <v>163</v>
      </c>
      <c r="E143" s="95" t="s">
        <v>676</v>
      </c>
      <c r="F143" s="98" t="s">
        <v>109</v>
      </c>
      <c r="G143" s="281">
        <v>72.400000000000006</v>
      </c>
      <c r="H143" s="284">
        <v>72.400000000000006</v>
      </c>
      <c r="I143" s="303">
        <v>72.3</v>
      </c>
      <c r="J143" s="195">
        <f t="shared" si="48"/>
        <v>99.861878453038671</v>
      </c>
      <c r="K143" s="423"/>
    </row>
    <row r="144" spans="2:11" ht="157.5" x14ac:dyDescent="0.3">
      <c r="B144" s="316" t="s">
        <v>822</v>
      </c>
      <c r="C144" s="93">
        <v>901</v>
      </c>
      <c r="D144" s="94" t="s">
        <v>163</v>
      </c>
      <c r="E144" s="146" t="s">
        <v>828</v>
      </c>
      <c r="F144" s="94"/>
      <c r="G144" s="404">
        <f>G145</f>
        <v>362.9</v>
      </c>
      <c r="H144" s="404">
        <f t="shared" ref="H144:I144" si="64">H145</f>
        <v>362.9</v>
      </c>
      <c r="I144" s="404">
        <f t="shared" si="64"/>
        <v>362.9</v>
      </c>
      <c r="J144" s="195">
        <f t="shared" si="48"/>
        <v>100</v>
      </c>
      <c r="K144" s="423"/>
    </row>
    <row r="145" spans="2:11" ht="32.25" thickBot="1" x14ac:dyDescent="0.35">
      <c r="B145" s="329" t="s">
        <v>144</v>
      </c>
      <c r="C145" s="97">
        <v>901</v>
      </c>
      <c r="D145" s="143" t="s">
        <v>163</v>
      </c>
      <c r="E145" s="36" t="s">
        <v>828</v>
      </c>
      <c r="F145" s="112" t="s">
        <v>137</v>
      </c>
      <c r="G145" s="406">
        <v>362.9</v>
      </c>
      <c r="H145" s="410">
        <v>362.9</v>
      </c>
      <c r="I145" s="396">
        <v>362.9</v>
      </c>
      <c r="J145" s="397">
        <f t="shared" si="48"/>
        <v>100</v>
      </c>
      <c r="K145" s="423"/>
    </row>
    <row r="146" spans="2:11" ht="63.75" thickBot="1" x14ac:dyDescent="0.35">
      <c r="B146" s="314" t="s">
        <v>91</v>
      </c>
      <c r="C146" s="88">
        <v>901</v>
      </c>
      <c r="D146" s="89" t="s">
        <v>90</v>
      </c>
      <c r="E146" s="89"/>
      <c r="F146" s="89"/>
      <c r="G146" s="282">
        <f>G147+G156</f>
        <v>562</v>
      </c>
      <c r="H146" s="282">
        <f t="shared" ref="H146:I146" si="65">H147+H156</f>
        <v>562</v>
      </c>
      <c r="I146" s="296">
        <f t="shared" si="65"/>
        <v>531.6</v>
      </c>
      <c r="J146" s="212">
        <f>I146/H146*100</f>
        <v>94.590747330960852</v>
      </c>
      <c r="K146" s="423"/>
    </row>
    <row r="147" spans="2:11" ht="78.75" x14ac:dyDescent="0.3">
      <c r="B147" s="327" t="s">
        <v>430</v>
      </c>
      <c r="C147" s="104">
        <v>901</v>
      </c>
      <c r="D147" s="105" t="s">
        <v>90</v>
      </c>
      <c r="E147" s="106" t="s">
        <v>52</v>
      </c>
      <c r="F147" s="116"/>
      <c r="G147" s="279">
        <f>G148+G150+G152+G154</f>
        <v>356</v>
      </c>
      <c r="H147" s="279">
        <f>H148+H150+H152+H154</f>
        <v>356</v>
      </c>
      <c r="I147" s="299">
        <f>I148+I150+I152+I154</f>
        <v>355.6</v>
      </c>
      <c r="J147" s="195">
        <f t="shared" si="48"/>
        <v>99.887640449438209</v>
      </c>
      <c r="K147" s="423"/>
    </row>
    <row r="148" spans="2:11" ht="63" x14ac:dyDescent="0.3">
      <c r="B148" s="318" t="s">
        <v>143</v>
      </c>
      <c r="C148" s="118">
        <v>901</v>
      </c>
      <c r="D148" s="108" t="s">
        <v>90</v>
      </c>
      <c r="E148" s="106" t="s">
        <v>53</v>
      </c>
      <c r="F148" s="124"/>
      <c r="G148" s="280">
        <f>G149</f>
        <v>76</v>
      </c>
      <c r="H148" s="280">
        <f t="shared" ref="H148:I148" si="66">H149</f>
        <v>76</v>
      </c>
      <c r="I148" s="300">
        <f t="shared" si="66"/>
        <v>76</v>
      </c>
      <c r="J148" s="195">
        <f t="shared" si="48"/>
        <v>100</v>
      </c>
      <c r="K148" s="423"/>
    </row>
    <row r="149" spans="2:11" ht="63" x14ac:dyDescent="0.3">
      <c r="B149" s="320" t="s">
        <v>119</v>
      </c>
      <c r="C149" s="118">
        <v>901</v>
      </c>
      <c r="D149" s="108" t="s">
        <v>90</v>
      </c>
      <c r="E149" s="106" t="s">
        <v>53</v>
      </c>
      <c r="F149" s="108" t="s">
        <v>118</v>
      </c>
      <c r="G149" s="280">
        <v>76</v>
      </c>
      <c r="H149" s="280">
        <v>76</v>
      </c>
      <c r="I149" s="300">
        <v>76</v>
      </c>
      <c r="J149" s="195">
        <f t="shared" si="48"/>
        <v>100</v>
      </c>
      <c r="K149" s="423"/>
    </row>
    <row r="150" spans="2:11" ht="63" x14ac:dyDescent="0.3">
      <c r="B150" s="318" t="s">
        <v>54</v>
      </c>
      <c r="C150" s="111">
        <v>901</v>
      </c>
      <c r="D150" s="121" t="s">
        <v>90</v>
      </c>
      <c r="E150" s="115" t="s">
        <v>55</v>
      </c>
      <c r="F150" s="198"/>
      <c r="G150" s="281">
        <f>G151</f>
        <v>200</v>
      </c>
      <c r="H150" s="281">
        <f t="shared" ref="H150:I150" si="67">H151</f>
        <v>200</v>
      </c>
      <c r="I150" s="301">
        <f t="shared" si="67"/>
        <v>199.6</v>
      </c>
      <c r="J150" s="195">
        <f t="shared" si="48"/>
        <v>99.8</v>
      </c>
      <c r="K150" s="423"/>
    </row>
    <row r="151" spans="2:11" ht="63" x14ac:dyDescent="0.3">
      <c r="B151" s="320" t="s">
        <v>119</v>
      </c>
      <c r="C151" s="118">
        <v>901</v>
      </c>
      <c r="D151" s="108" t="s">
        <v>90</v>
      </c>
      <c r="E151" s="109" t="s">
        <v>55</v>
      </c>
      <c r="F151" s="108" t="s">
        <v>118</v>
      </c>
      <c r="G151" s="280">
        <v>200</v>
      </c>
      <c r="H151" s="280">
        <v>200</v>
      </c>
      <c r="I151" s="300">
        <v>199.6</v>
      </c>
      <c r="J151" s="195">
        <f t="shared" si="48"/>
        <v>99.8</v>
      </c>
      <c r="K151" s="423"/>
    </row>
    <row r="152" spans="2:11" x14ac:dyDescent="0.3">
      <c r="B152" s="326" t="s">
        <v>56</v>
      </c>
      <c r="C152" s="118">
        <v>901</v>
      </c>
      <c r="D152" s="108" t="s">
        <v>90</v>
      </c>
      <c r="E152" s="109" t="s">
        <v>57</v>
      </c>
      <c r="F152" s="124"/>
      <c r="G152" s="280">
        <f>G153</f>
        <v>30</v>
      </c>
      <c r="H152" s="280">
        <f t="shared" ref="H152:I152" si="68">H153</f>
        <v>30</v>
      </c>
      <c r="I152" s="300">
        <f t="shared" si="68"/>
        <v>30</v>
      </c>
      <c r="J152" s="195">
        <f t="shared" si="48"/>
        <v>100</v>
      </c>
      <c r="K152" s="423"/>
    </row>
    <row r="153" spans="2:11" ht="63" x14ac:dyDescent="0.3">
      <c r="B153" s="320" t="s">
        <v>119</v>
      </c>
      <c r="C153" s="118">
        <v>901</v>
      </c>
      <c r="D153" s="108" t="s">
        <v>90</v>
      </c>
      <c r="E153" s="109" t="s">
        <v>57</v>
      </c>
      <c r="F153" s="108" t="s">
        <v>118</v>
      </c>
      <c r="G153" s="280">
        <v>30</v>
      </c>
      <c r="H153" s="280">
        <v>30</v>
      </c>
      <c r="I153" s="300">
        <v>30</v>
      </c>
      <c r="J153" s="195">
        <f t="shared" si="48"/>
        <v>100</v>
      </c>
      <c r="K153" s="423"/>
    </row>
    <row r="154" spans="2:11" ht="94.5" x14ac:dyDescent="0.3">
      <c r="B154" s="316" t="s">
        <v>58</v>
      </c>
      <c r="C154" s="118">
        <v>901</v>
      </c>
      <c r="D154" s="108" t="s">
        <v>90</v>
      </c>
      <c r="E154" s="109" t="s">
        <v>59</v>
      </c>
      <c r="F154" s="108"/>
      <c r="G154" s="280">
        <f>G155</f>
        <v>50</v>
      </c>
      <c r="H154" s="280">
        <f t="shared" ref="H154:I154" si="69">H155</f>
        <v>50</v>
      </c>
      <c r="I154" s="300">
        <f t="shared" si="69"/>
        <v>50</v>
      </c>
      <c r="J154" s="195">
        <f t="shared" si="48"/>
        <v>100</v>
      </c>
      <c r="K154" s="423"/>
    </row>
    <row r="155" spans="2:11" ht="63" x14ac:dyDescent="0.3">
      <c r="B155" s="316" t="s">
        <v>119</v>
      </c>
      <c r="C155" s="118">
        <v>901</v>
      </c>
      <c r="D155" s="108" t="s">
        <v>90</v>
      </c>
      <c r="E155" s="109" t="s">
        <v>59</v>
      </c>
      <c r="F155" s="108" t="s">
        <v>118</v>
      </c>
      <c r="G155" s="280">
        <v>50</v>
      </c>
      <c r="H155" s="280">
        <v>50</v>
      </c>
      <c r="I155" s="300">
        <v>50</v>
      </c>
      <c r="J155" s="195">
        <f t="shared" si="48"/>
        <v>100</v>
      </c>
      <c r="K155" s="423"/>
    </row>
    <row r="156" spans="2:11" ht="126" x14ac:dyDescent="0.3">
      <c r="B156" s="458" t="s">
        <v>357</v>
      </c>
      <c r="C156" s="118">
        <v>901</v>
      </c>
      <c r="D156" s="108" t="s">
        <v>90</v>
      </c>
      <c r="E156" s="109" t="s">
        <v>358</v>
      </c>
      <c r="F156" s="108"/>
      <c r="G156" s="280">
        <f>G157+G159+G161+G163+G165+G167+G169</f>
        <v>206</v>
      </c>
      <c r="H156" s="280">
        <f t="shared" ref="H156:I156" si="70">H157+H159+H161+H163+H165+H167+H169</f>
        <v>206</v>
      </c>
      <c r="I156" s="300">
        <f t="shared" si="70"/>
        <v>176</v>
      </c>
      <c r="J156" s="195">
        <f t="shared" si="48"/>
        <v>85.436893203883486</v>
      </c>
      <c r="K156" s="423"/>
    </row>
    <row r="157" spans="2:11" ht="126" x14ac:dyDescent="0.3">
      <c r="B157" s="316" t="s">
        <v>364</v>
      </c>
      <c r="C157" s="118">
        <v>901</v>
      </c>
      <c r="D157" s="108" t="s">
        <v>90</v>
      </c>
      <c r="E157" s="119" t="s">
        <v>370</v>
      </c>
      <c r="F157" s="108"/>
      <c r="G157" s="280">
        <f>G158</f>
        <v>1</v>
      </c>
      <c r="H157" s="280">
        <f t="shared" ref="H157:I157" si="71">H158</f>
        <v>1</v>
      </c>
      <c r="I157" s="300">
        <f t="shared" si="71"/>
        <v>1</v>
      </c>
      <c r="J157" s="195">
        <f t="shared" si="48"/>
        <v>100</v>
      </c>
      <c r="K157" s="423"/>
    </row>
    <row r="158" spans="2:11" ht="63" x14ac:dyDescent="0.3">
      <c r="B158" s="323" t="s">
        <v>119</v>
      </c>
      <c r="C158" s="118">
        <v>901</v>
      </c>
      <c r="D158" s="108" t="s">
        <v>90</v>
      </c>
      <c r="E158" s="119" t="s">
        <v>370</v>
      </c>
      <c r="F158" s="108" t="s">
        <v>118</v>
      </c>
      <c r="G158" s="280">
        <v>1</v>
      </c>
      <c r="H158" s="280">
        <v>1</v>
      </c>
      <c r="I158" s="300">
        <v>1</v>
      </c>
      <c r="J158" s="195">
        <f t="shared" si="48"/>
        <v>100</v>
      </c>
      <c r="K158" s="423"/>
    </row>
    <row r="159" spans="2:11" ht="141.75" x14ac:dyDescent="0.3">
      <c r="B159" s="330" t="s">
        <v>365</v>
      </c>
      <c r="C159" s="118">
        <v>901</v>
      </c>
      <c r="D159" s="108" t="s">
        <v>90</v>
      </c>
      <c r="E159" s="119" t="s">
        <v>369</v>
      </c>
      <c r="F159" s="108"/>
      <c r="G159" s="280">
        <f>G160</f>
        <v>60</v>
      </c>
      <c r="H159" s="280">
        <f>H160</f>
        <v>60</v>
      </c>
      <c r="I159" s="300">
        <f t="shared" ref="I159" si="72">I160</f>
        <v>60</v>
      </c>
      <c r="J159" s="195">
        <f t="shared" si="48"/>
        <v>100</v>
      </c>
      <c r="K159" s="423"/>
    </row>
    <row r="160" spans="2:11" ht="63" x14ac:dyDescent="0.3">
      <c r="B160" s="316" t="s">
        <v>119</v>
      </c>
      <c r="C160" s="118">
        <v>901</v>
      </c>
      <c r="D160" s="108" t="s">
        <v>90</v>
      </c>
      <c r="E160" s="119" t="s">
        <v>369</v>
      </c>
      <c r="F160" s="108" t="s">
        <v>118</v>
      </c>
      <c r="G160" s="280">
        <v>60</v>
      </c>
      <c r="H160" s="280">
        <v>60</v>
      </c>
      <c r="I160" s="300">
        <v>60</v>
      </c>
      <c r="J160" s="195">
        <f t="shared" si="48"/>
        <v>100</v>
      </c>
      <c r="K160" s="423"/>
    </row>
    <row r="161" spans="2:11" ht="126" x14ac:dyDescent="0.3">
      <c r="B161" s="324" t="s">
        <v>366</v>
      </c>
      <c r="C161" s="118">
        <v>901</v>
      </c>
      <c r="D161" s="108" t="s">
        <v>90</v>
      </c>
      <c r="E161" s="118" t="s">
        <v>371</v>
      </c>
      <c r="F161" s="108"/>
      <c r="G161" s="280">
        <f>G162</f>
        <v>30</v>
      </c>
      <c r="H161" s="280">
        <f t="shared" ref="H161:I161" si="73">H162</f>
        <v>30</v>
      </c>
      <c r="I161" s="300">
        <f t="shared" si="73"/>
        <v>0</v>
      </c>
      <c r="J161" s="195">
        <f t="shared" si="48"/>
        <v>0</v>
      </c>
      <c r="K161" s="423"/>
    </row>
    <row r="162" spans="2:11" ht="63" x14ac:dyDescent="0.3">
      <c r="B162" s="316" t="s">
        <v>119</v>
      </c>
      <c r="C162" s="118">
        <v>901</v>
      </c>
      <c r="D162" s="108" t="s">
        <v>90</v>
      </c>
      <c r="E162" s="118" t="s">
        <v>371</v>
      </c>
      <c r="F162" s="108" t="s">
        <v>118</v>
      </c>
      <c r="G162" s="280">
        <v>30</v>
      </c>
      <c r="H162" s="280">
        <v>30</v>
      </c>
      <c r="I162" s="300">
        <v>0</v>
      </c>
      <c r="J162" s="195">
        <f t="shared" si="48"/>
        <v>0</v>
      </c>
      <c r="K162" s="423"/>
    </row>
    <row r="163" spans="2:11" ht="63" x14ac:dyDescent="0.3">
      <c r="B163" s="330" t="s">
        <v>367</v>
      </c>
      <c r="C163" s="118">
        <v>901</v>
      </c>
      <c r="D163" s="108" t="s">
        <v>90</v>
      </c>
      <c r="E163" s="119" t="s">
        <v>372</v>
      </c>
      <c r="F163" s="108"/>
      <c r="G163" s="280">
        <f>G164</f>
        <v>20</v>
      </c>
      <c r="H163" s="280">
        <f t="shared" ref="H163:I163" si="74">H164</f>
        <v>20</v>
      </c>
      <c r="I163" s="300">
        <f t="shared" si="74"/>
        <v>20</v>
      </c>
      <c r="J163" s="195">
        <f t="shared" si="48"/>
        <v>100</v>
      </c>
      <c r="K163" s="423"/>
    </row>
    <row r="164" spans="2:11" ht="63" x14ac:dyDescent="0.3">
      <c r="B164" s="329" t="s">
        <v>119</v>
      </c>
      <c r="C164" s="118">
        <v>901</v>
      </c>
      <c r="D164" s="108" t="s">
        <v>90</v>
      </c>
      <c r="E164" s="119" t="s">
        <v>372</v>
      </c>
      <c r="F164" s="108" t="s">
        <v>118</v>
      </c>
      <c r="G164" s="280">
        <v>20</v>
      </c>
      <c r="H164" s="280">
        <v>20</v>
      </c>
      <c r="I164" s="300">
        <v>20</v>
      </c>
      <c r="J164" s="195">
        <f t="shared" si="48"/>
        <v>100</v>
      </c>
      <c r="K164" s="423"/>
    </row>
    <row r="165" spans="2:11" ht="97.15" customHeight="1" x14ac:dyDescent="0.3">
      <c r="B165" s="316" t="s">
        <v>459</v>
      </c>
      <c r="C165" s="199">
        <v>901</v>
      </c>
      <c r="D165" s="108" t="s">
        <v>90</v>
      </c>
      <c r="E165" s="128" t="s">
        <v>460</v>
      </c>
      <c r="F165" s="108"/>
      <c r="G165" s="280">
        <f>G166</f>
        <v>15</v>
      </c>
      <c r="H165" s="280">
        <f t="shared" ref="H165:I165" si="75">H166</f>
        <v>15</v>
      </c>
      <c r="I165" s="300">
        <f t="shared" si="75"/>
        <v>15</v>
      </c>
      <c r="J165" s="195">
        <f t="shared" si="48"/>
        <v>100</v>
      </c>
      <c r="K165" s="423"/>
    </row>
    <row r="166" spans="2:11" ht="63" x14ac:dyDescent="0.3">
      <c r="B166" s="331" t="s">
        <v>119</v>
      </c>
      <c r="C166" s="118">
        <v>901</v>
      </c>
      <c r="D166" s="108" t="s">
        <v>90</v>
      </c>
      <c r="E166" s="128" t="s">
        <v>460</v>
      </c>
      <c r="F166" s="108" t="s">
        <v>118</v>
      </c>
      <c r="G166" s="280">
        <v>15</v>
      </c>
      <c r="H166" s="280">
        <v>15</v>
      </c>
      <c r="I166" s="300">
        <v>15</v>
      </c>
      <c r="J166" s="195">
        <f t="shared" si="48"/>
        <v>100</v>
      </c>
      <c r="K166" s="423"/>
    </row>
    <row r="167" spans="2:11" ht="110.25" x14ac:dyDescent="0.3">
      <c r="B167" s="316" t="s">
        <v>457</v>
      </c>
      <c r="C167" s="118">
        <v>901</v>
      </c>
      <c r="D167" s="108" t="s">
        <v>90</v>
      </c>
      <c r="E167" s="119" t="s">
        <v>458</v>
      </c>
      <c r="F167" s="108"/>
      <c r="G167" s="280">
        <f>G168</f>
        <v>30</v>
      </c>
      <c r="H167" s="280">
        <f t="shared" ref="H167:I167" si="76">H168</f>
        <v>30</v>
      </c>
      <c r="I167" s="300">
        <f t="shared" si="76"/>
        <v>30</v>
      </c>
      <c r="J167" s="195">
        <f t="shared" si="48"/>
        <v>100</v>
      </c>
      <c r="K167" s="423"/>
    </row>
    <row r="168" spans="2:11" ht="63" x14ac:dyDescent="0.3">
      <c r="B168" s="316" t="s">
        <v>119</v>
      </c>
      <c r="C168" s="118">
        <v>901</v>
      </c>
      <c r="D168" s="108" t="s">
        <v>90</v>
      </c>
      <c r="E168" s="119" t="s">
        <v>458</v>
      </c>
      <c r="F168" s="108" t="s">
        <v>118</v>
      </c>
      <c r="G168" s="280">
        <v>30</v>
      </c>
      <c r="H168" s="280">
        <v>30</v>
      </c>
      <c r="I168" s="300">
        <v>30</v>
      </c>
      <c r="J168" s="195">
        <f t="shared" si="48"/>
        <v>100</v>
      </c>
      <c r="K168" s="423"/>
    </row>
    <row r="169" spans="2:11" ht="110.25" x14ac:dyDescent="0.3">
      <c r="B169" s="316" t="s">
        <v>368</v>
      </c>
      <c r="C169" s="118">
        <v>901</v>
      </c>
      <c r="D169" s="108" t="s">
        <v>90</v>
      </c>
      <c r="E169" s="119" t="s">
        <v>373</v>
      </c>
      <c r="F169" s="108"/>
      <c r="G169" s="280">
        <f>G170</f>
        <v>50</v>
      </c>
      <c r="H169" s="280">
        <f t="shared" ref="H169:I169" si="77">H170</f>
        <v>50</v>
      </c>
      <c r="I169" s="300">
        <f t="shared" si="77"/>
        <v>50</v>
      </c>
      <c r="J169" s="195">
        <f t="shared" si="48"/>
        <v>100</v>
      </c>
      <c r="K169" s="423"/>
    </row>
    <row r="170" spans="2:11" ht="63.75" thickBot="1" x14ac:dyDescent="0.35">
      <c r="B170" s="323" t="s">
        <v>119</v>
      </c>
      <c r="C170" s="111">
        <v>901</v>
      </c>
      <c r="D170" s="121" t="s">
        <v>90</v>
      </c>
      <c r="E170" s="122" t="s">
        <v>373</v>
      </c>
      <c r="F170" s="112" t="s">
        <v>118</v>
      </c>
      <c r="G170" s="287">
        <v>50</v>
      </c>
      <c r="H170" s="287">
        <v>50</v>
      </c>
      <c r="I170" s="307">
        <v>50</v>
      </c>
      <c r="J170" s="195">
        <f t="shared" si="48"/>
        <v>100</v>
      </c>
      <c r="K170" s="423"/>
    </row>
    <row r="171" spans="2:11" ht="32.25" thickBot="1" x14ac:dyDescent="0.35">
      <c r="B171" s="313" t="s">
        <v>187</v>
      </c>
      <c r="C171" s="84">
        <v>901</v>
      </c>
      <c r="D171" s="85" t="s">
        <v>186</v>
      </c>
      <c r="E171" s="136"/>
      <c r="F171" s="85"/>
      <c r="G171" s="83">
        <f>G172+G184+G196+G215+G230+G208</f>
        <v>202719.80000000005</v>
      </c>
      <c r="H171" s="83">
        <f>H172+H184+H196+H208+H215+H230</f>
        <v>202719.80000000002</v>
      </c>
      <c r="I171" s="253">
        <f>I172+I184+I196+I208+I215+I230</f>
        <v>185856.59999999998</v>
      </c>
      <c r="J171" s="211">
        <f t="shared" si="48"/>
        <v>91.68152296914262</v>
      </c>
      <c r="K171" s="423"/>
    </row>
    <row r="172" spans="2:11" ht="32.25" thickBot="1" x14ac:dyDescent="0.35">
      <c r="B172" s="314" t="s">
        <v>240</v>
      </c>
      <c r="C172" s="88">
        <v>901</v>
      </c>
      <c r="D172" s="89" t="s">
        <v>241</v>
      </c>
      <c r="E172" s="165"/>
      <c r="F172" s="89"/>
      <c r="G172" s="282">
        <f>G173+G180</f>
        <v>8080.8</v>
      </c>
      <c r="H172" s="282">
        <f t="shared" ref="H172:I172" si="78">H173+H180</f>
        <v>8080.8</v>
      </c>
      <c r="I172" s="282">
        <f t="shared" si="78"/>
        <v>950.2</v>
      </c>
      <c r="J172" s="351">
        <f>I172/H172*100</f>
        <v>11.758736758736759</v>
      </c>
      <c r="K172" s="423"/>
    </row>
    <row r="173" spans="2:11" ht="94.5" x14ac:dyDescent="0.3">
      <c r="B173" s="327" t="s">
        <v>469</v>
      </c>
      <c r="C173" s="104">
        <v>901</v>
      </c>
      <c r="D173" s="112" t="s">
        <v>241</v>
      </c>
      <c r="E173" s="106" t="s">
        <v>230</v>
      </c>
      <c r="F173" s="116"/>
      <c r="G173" s="279">
        <f>G174+G176+G178</f>
        <v>7756.5</v>
      </c>
      <c r="H173" s="279">
        <f t="shared" ref="H173:I173" si="79">H174+H176+H178</f>
        <v>7756.5</v>
      </c>
      <c r="I173" s="299">
        <f t="shared" si="79"/>
        <v>626</v>
      </c>
      <c r="J173" s="195">
        <f t="shared" ref="J173:J183" si="80">I173/H173*100</f>
        <v>8.0706504222265192</v>
      </c>
      <c r="K173" s="423"/>
    </row>
    <row r="174" spans="2:11" ht="110.25" x14ac:dyDescent="0.3">
      <c r="B174" s="326" t="s">
        <v>464</v>
      </c>
      <c r="C174" s="118">
        <v>901</v>
      </c>
      <c r="D174" s="108" t="s">
        <v>241</v>
      </c>
      <c r="E174" s="137" t="s">
        <v>465</v>
      </c>
      <c r="F174" s="108"/>
      <c r="G174" s="280">
        <f>G175</f>
        <v>1154</v>
      </c>
      <c r="H174" s="280">
        <f t="shared" ref="H174:I174" si="81">H175</f>
        <v>1154</v>
      </c>
      <c r="I174" s="300">
        <f t="shared" si="81"/>
        <v>580.9</v>
      </c>
      <c r="J174" s="195">
        <f t="shared" si="80"/>
        <v>50.337954939341422</v>
      </c>
      <c r="K174" s="423"/>
    </row>
    <row r="175" spans="2:11" ht="63" x14ac:dyDescent="0.3">
      <c r="B175" s="316" t="s">
        <v>119</v>
      </c>
      <c r="C175" s="93">
        <v>901</v>
      </c>
      <c r="D175" s="94" t="s">
        <v>241</v>
      </c>
      <c r="E175" s="128" t="s">
        <v>465</v>
      </c>
      <c r="F175" s="94" t="s">
        <v>118</v>
      </c>
      <c r="G175" s="280">
        <v>1154</v>
      </c>
      <c r="H175" s="283">
        <v>1154</v>
      </c>
      <c r="I175" s="302">
        <v>580.9</v>
      </c>
      <c r="J175" s="195">
        <f t="shared" si="80"/>
        <v>50.337954939341422</v>
      </c>
      <c r="K175" s="423"/>
    </row>
    <row r="176" spans="2:11" ht="126" x14ac:dyDescent="0.3">
      <c r="B176" s="319" t="s">
        <v>480</v>
      </c>
      <c r="C176" s="93">
        <v>901</v>
      </c>
      <c r="D176" s="94" t="s">
        <v>241</v>
      </c>
      <c r="E176" s="128" t="s">
        <v>481</v>
      </c>
      <c r="F176" s="94"/>
      <c r="G176" s="280">
        <f>G177</f>
        <v>70.2</v>
      </c>
      <c r="H176" s="280">
        <f t="shared" ref="H176:I176" si="82">H177</f>
        <v>70.2</v>
      </c>
      <c r="I176" s="300">
        <f t="shared" si="82"/>
        <v>45.1</v>
      </c>
      <c r="J176" s="195">
        <f t="shared" si="80"/>
        <v>64.245014245014247</v>
      </c>
      <c r="K176" s="423"/>
    </row>
    <row r="177" spans="2:11" ht="63" x14ac:dyDescent="0.3">
      <c r="B177" s="316" t="s">
        <v>119</v>
      </c>
      <c r="C177" s="93">
        <v>901</v>
      </c>
      <c r="D177" s="94" t="s">
        <v>241</v>
      </c>
      <c r="E177" s="128" t="s">
        <v>481</v>
      </c>
      <c r="F177" s="94" t="s">
        <v>118</v>
      </c>
      <c r="G177" s="280">
        <v>70.2</v>
      </c>
      <c r="H177" s="283">
        <v>70.2</v>
      </c>
      <c r="I177" s="302">
        <v>45.1</v>
      </c>
      <c r="J177" s="195">
        <f t="shared" si="80"/>
        <v>64.245014245014247</v>
      </c>
      <c r="K177" s="423"/>
    </row>
    <row r="178" spans="2:11" ht="94.5" x14ac:dyDescent="0.3">
      <c r="B178" s="316" t="s">
        <v>683</v>
      </c>
      <c r="C178" s="93">
        <v>901</v>
      </c>
      <c r="D178" s="94" t="s">
        <v>241</v>
      </c>
      <c r="E178" s="95" t="s">
        <v>612</v>
      </c>
      <c r="F178" s="94"/>
      <c r="G178" s="283">
        <f>G179</f>
        <v>6532.3</v>
      </c>
      <c r="H178" s="283">
        <f>H179</f>
        <v>6532.3</v>
      </c>
      <c r="I178" s="302">
        <f>I179</f>
        <v>0</v>
      </c>
      <c r="J178" s="195">
        <f t="shared" si="80"/>
        <v>0</v>
      </c>
      <c r="K178" s="423"/>
    </row>
    <row r="179" spans="2:11" x14ac:dyDescent="0.3">
      <c r="B179" s="316" t="s">
        <v>28</v>
      </c>
      <c r="C179" s="93">
        <v>901</v>
      </c>
      <c r="D179" s="94" t="s">
        <v>241</v>
      </c>
      <c r="E179" s="95" t="s">
        <v>612</v>
      </c>
      <c r="F179" s="94" t="s">
        <v>282</v>
      </c>
      <c r="G179" s="280">
        <v>6532.3</v>
      </c>
      <c r="H179" s="283">
        <v>6532.3</v>
      </c>
      <c r="I179" s="302">
        <v>0</v>
      </c>
      <c r="J179" s="399">
        <f t="shared" si="80"/>
        <v>0</v>
      </c>
      <c r="K179" s="423"/>
    </row>
    <row r="180" spans="2:11" ht="31.5" x14ac:dyDescent="0.3">
      <c r="B180" s="315" t="s">
        <v>417</v>
      </c>
      <c r="C180" s="118">
        <v>901</v>
      </c>
      <c r="D180" s="108" t="s">
        <v>241</v>
      </c>
      <c r="E180" s="113" t="s">
        <v>40</v>
      </c>
      <c r="F180" s="121"/>
      <c r="G180" s="404">
        <f>G181</f>
        <v>324.3</v>
      </c>
      <c r="H180" s="404">
        <f t="shared" ref="H180:I180" si="83">H181</f>
        <v>324.3</v>
      </c>
      <c r="I180" s="404">
        <f t="shared" si="83"/>
        <v>324.2</v>
      </c>
      <c r="J180" s="195">
        <f t="shared" si="80"/>
        <v>99.969164353993207</v>
      </c>
      <c r="K180" s="423"/>
    </row>
    <row r="181" spans="2:11" ht="47.25" x14ac:dyDescent="0.3">
      <c r="B181" s="315" t="s">
        <v>424</v>
      </c>
      <c r="C181" s="118">
        <v>901</v>
      </c>
      <c r="D181" s="108" t="s">
        <v>241</v>
      </c>
      <c r="E181" s="113" t="s">
        <v>425</v>
      </c>
      <c r="F181" s="94"/>
      <c r="G181" s="404">
        <f>G182+G183</f>
        <v>324.3</v>
      </c>
      <c r="H181" s="404">
        <f t="shared" ref="H181:I181" si="84">H182+H183</f>
        <v>324.3</v>
      </c>
      <c r="I181" s="404">
        <f t="shared" si="84"/>
        <v>324.2</v>
      </c>
      <c r="J181" s="195">
        <f t="shared" si="80"/>
        <v>99.969164353993207</v>
      </c>
      <c r="K181" s="423"/>
    </row>
    <row r="182" spans="2:11" ht="63" x14ac:dyDescent="0.3">
      <c r="B182" s="316" t="s">
        <v>119</v>
      </c>
      <c r="C182" s="118">
        <v>901</v>
      </c>
      <c r="D182" s="108" t="s">
        <v>241</v>
      </c>
      <c r="E182" s="109" t="s">
        <v>425</v>
      </c>
      <c r="F182" s="105" t="s">
        <v>118</v>
      </c>
      <c r="G182" s="404">
        <v>207.6</v>
      </c>
      <c r="H182" s="283">
        <v>207.6</v>
      </c>
      <c r="I182" s="283">
        <v>207.6</v>
      </c>
      <c r="J182" s="195">
        <f t="shared" si="80"/>
        <v>100</v>
      </c>
      <c r="K182" s="423"/>
    </row>
    <row r="183" spans="2:11" ht="32.25" thickBot="1" x14ac:dyDescent="0.35">
      <c r="B183" s="328" t="s">
        <v>444</v>
      </c>
      <c r="C183" s="111">
        <v>901</v>
      </c>
      <c r="D183" s="121" t="s">
        <v>241</v>
      </c>
      <c r="E183" s="113" t="s">
        <v>425</v>
      </c>
      <c r="F183" s="121" t="s">
        <v>443</v>
      </c>
      <c r="G183" s="406">
        <v>116.7</v>
      </c>
      <c r="H183" s="288">
        <v>116.7</v>
      </c>
      <c r="I183" s="308">
        <v>116.6</v>
      </c>
      <c r="J183" s="403">
        <f t="shared" si="80"/>
        <v>99.914310197086536</v>
      </c>
      <c r="K183" s="423"/>
    </row>
    <row r="184" spans="2:11" ht="19.5" thickBot="1" x14ac:dyDescent="0.35">
      <c r="B184" s="314" t="s">
        <v>94</v>
      </c>
      <c r="C184" s="88">
        <v>901</v>
      </c>
      <c r="D184" s="89" t="s">
        <v>93</v>
      </c>
      <c r="E184" s="89"/>
      <c r="F184" s="89"/>
      <c r="G184" s="282">
        <f>G185+G191</f>
        <v>10910.2</v>
      </c>
      <c r="H184" s="282">
        <f>H185+H191</f>
        <v>10910.2</v>
      </c>
      <c r="I184" s="296">
        <f>I185+I191</f>
        <v>1937.5</v>
      </c>
      <c r="J184" s="212">
        <f>I184/H184*100</f>
        <v>17.758611207860532</v>
      </c>
      <c r="K184" s="423"/>
    </row>
    <row r="185" spans="2:11" ht="78.75" x14ac:dyDescent="0.3">
      <c r="B185" s="327" t="s">
        <v>470</v>
      </c>
      <c r="C185" s="104">
        <v>901</v>
      </c>
      <c r="D185" s="105" t="s">
        <v>93</v>
      </c>
      <c r="E185" s="105" t="s">
        <v>225</v>
      </c>
      <c r="F185" s="116"/>
      <c r="G185" s="279">
        <f>G186+G189</f>
        <v>9888</v>
      </c>
      <c r="H185" s="279">
        <f t="shared" ref="H185:I185" si="85">H186+H189</f>
        <v>9888</v>
      </c>
      <c r="I185" s="299">
        <f t="shared" si="85"/>
        <v>915.3</v>
      </c>
      <c r="J185" s="195">
        <f t="shared" ref="J185:J195" si="86">I185/H185*100</f>
        <v>9.2566747572815533</v>
      </c>
      <c r="K185" s="423"/>
    </row>
    <row r="186" spans="2:11" ht="31.5" x14ac:dyDescent="0.3">
      <c r="B186" s="333" t="s">
        <v>29</v>
      </c>
      <c r="C186" s="104">
        <v>901</v>
      </c>
      <c r="D186" s="108" t="s">
        <v>93</v>
      </c>
      <c r="E186" s="121" t="s">
        <v>252</v>
      </c>
      <c r="F186" s="105"/>
      <c r="G186" s="280">
        <f>G187+G188</f>
        <v>954.6</v>
      </c>
      <c r="H186" s="280">
        <f t="shared" ref="H186:I186" si="87">H187+H188</f>
        <v>954.6</v>
      </c>
      <c r="I186" s="300">
        <f t="shared" si="87"/>
        <v>915.3</v>
      </c>
      <c r="J186" s="195">
        <f t="shared" si="86"/>
        <v>95.883092394720293</v>
      </c>
      <c r="K186" s="423"/>
    </row>
    <row r="187" spans="2:11" ht="63" x14ac:dyDescent="0.3">
      <c r="B187" s="320" t="s">
        <v>119</v>
      </c>
      <c r="C187" s="118">
        <v>901</v>
      </c>
      <c r="D187" s="108" t="s">
        <v>93</v>
      </c>
      <c r="E187" s="121" t="s">
        <v>252</v>
      </c>
      <c r="F187" s="108" t="s">
        <v>118</v>
      </c>
      <c r="G187" s="280">
        <v>884</v>
      </c>
      <c r="H187" s="283">
        <v>884</v>
      </c>
      <c r="I187" s="302">
        <v>844.8</v>
      </c>
      <c r="J187" s="195">
        <f t="shared" si="86"/>
        <v>95.565610859728494</v>
      </c>
      <c r="K187" s="423"/>
    </row>
    <row r="188" spans="2:11" ht="31.5" x14ac:dyDescent="0.3">
      <c r="B188" s="329" t="s">
        <v>110</v>
      </c>
      <c r="C188" s="97">
        <v>901</v>
      </c>
      <c r="D188" s="98" t="s">
        <v>93</v>
      </c>
      <c r="E188" s="94" t="s">
        <v>252</v>
      </c>
      <c r="F188" s="94" t="s">
        <v>109</v>
      </c>
      <c r="G188" s="280">
        <v>70.599999999999994</v>
      </c>
      <c r="H188" s="284">
        <v>70.599999999999994</v>
      </c>
      <c r="I188" s="303">
        <v>70.5</v>
      </c>
      <c r="J188" s="195">
        <f t="shared" si="86"/>
        <v>99.858356940509921</v>
      </c>
      <c r="K188" s="423"/>
    </row>
    <row r="189" spans="2:11" ht="47.25" x14ac:dyDescent="0.3">
      <c r="B189" s="316" t="s">
        <v>681</v>
      </c>
      <c r="C189" s="118">
        <v>901</v>
      </c>
      <c r="D189" s="108" t="s">
        <v>93</v>
      </c>
      <c r="E189" s="94" t="s">
        <v>613</v>
      </c>
      <c r="F189" s="94"/>
      <c r="G189" s="280">
        <f>G190</f>
        <v>8933.4</v>
      </c>
      <c r="H189" s="280">
        <f t="shared" ref="H189:I189" si="88">H190</f>
        <v>8933.4</v>
      </c>
      <c r="I189" s="300">
        <f t="shared" si="88"/>
        <v>0</v>
      </c>
      <c r="J189" s="195">
        <f t="shared" si="86"/>
        <v>0</v>
      </c>
      <c r="K189" s="423"/>
    </row>
    <row r="190" spans="2:11" ht="63" x14ac:dyDescent="0.3">
      <c r="B190" s="320" t="s">
        <v>119</v>
      </c>
      <c r="C190" s="118">
        <v>901</v>
      </c>
      <c r="D190" s="108" t="s">
        <v>93</v>
      </c>
      <c r="E190" s="94" t="s">
        <v>613</v>
      </c>
      <c r="F190" s="94" t="s">
        <v>118</v>
      </c>
      <c r="G190" s="280">
        <v>8933.4</v>
      </c>
      <c r="H190" s="284">
        <v>8933.4</v>
      </c>
      <c r="I190" s="303">
        <v>0</v>
      </c>
      <c r="J190" s="195">
        <f t="shared" si="86"/>
        <v>0</v>
      </c>
      <c r="K190" s="423"/>
    </row>
    <row r="191" spans="2:11" ht="31.5" x14ac:dyDescent="0.3">
      <c r="B191" s="315" t="s">
        <v>417</v>
      </c>
      <c r="C191" s="93">
        <v>901</v>
      </c>
      <c r="D191" s="94" t="s">
        <v>93</v>
      </c>
      <c r="E191" s="95" t="s">
        <v>40</v>
      </c>
      <c r="F191" s="94"/>
      <c r="G191" s="280">
        <f>G192+G194</f>
        <v>1022.1999999999999</v>
      </c>
      <c r="H191" s="280">
        <f t="shared" ref="H191:I191" si="89">H192+H194</f>
        <v>1022.1999999999999</v>
      </c>
      <c r="I191" s="280">
        <f t="shared" si="89"/>
        <v>1022.1999999999999</v>
      </c>
      <c r="J191" s="195">
        <f t="shared" si="86"/>
        <v>100</v>
      </c>
      <c r="K191" s="423"/>
    </row>
    <row r="192" spans="2:11" ht="78.75" x14ac:dyDescent="0.3">
      <c r="B192" s="330" t="s">
        <v>598</v>
      </c>
      <c r="C192" s="93">
        <v>901</v>
      </c>
      <c r="D192" s="94" t="s">
        <v>93</v>
      </c>
      <c r="E192" s="128" t="s">
        <v>599</v>
      </c>
      <c r="F192" s="94"/>
      <c r="G192" s="280">
        <f>G193</f>
        <v>990.3</v>
      </c>
      <c r="H192" s="280">
        <f t="shared" ref="H192:I192" si="90">H193</f>
        <v>990.3</v>
      </c>
      <c r="I192" s="300">
        <f t="shared" si="90"/>
        <v>990.3</v>
      </c>
      <c r="J192" s="195">
        <f t="shared" si="86"/>
        <v>100</v>
      </c>
      <c r="K192" s="423"/>
    </row>
    <row r="193" spans="2:11" ht="31.5" x14ac:dyDescent="0.3">
      <c r="B193" s="334" t="s">
        <v>144</v>
      </c>
      <c r="C193" s="167">
        <v>901</v>
      </c>
      <c r="D193" s="143" t="s">
        <v>93</v>
      </c>
      <c r="E193" s="175" t="s">
        <v>599</v>
      </c>
      <c r="F193" s="143" t="s">
        <v>137</v>
      </c>
      <c r="G193" s="287">
        <v>990.3</v>
      </c>
      <c r="H193" s="288">
        <v>990.3</v>
      </c>
      <c r="I193" s="308">
        <v>990.3</v>
      </c>
      <c r="J193" s="398">
        <f t="shared" si="86"/>
        <v>100</v>
      </c>
      <c r="K193" s="423"/>
    </row>
    <row r="194" spans="2:11" ht="157.5" x14ac:dyDescent="0.3">
      <c r="B194" s="316" t="s">
        <v>822</v>
      </c>
      <c r="C194" s="93">
        <v>901</v>
      </c>
      <c r="D194" s="94" t="s">
        <v>93</v>
      </c>
      <c r="E194" s="128" t="s">
        <v>828</v>
      </c>
      <c r="F194" s="94"/>
      <c r="G194" s="404">
        <f>G195</f>
        <v>31.9</v>
      </c>
      <c r="H194" s="404">
        <f t="shared" ref="H194:I194" si="91">H195</f>
        <v>31.9</v>
      </c>
      <c r="I194" s="404">
        <f t="shared" si="91"/>
        <v>31.9</v>
      </c>
      <c r="J194" s="399">
        <f t="shared" si="86"/>
        <v>100</v>
      </c>
      <c r="K194" s="423"/>
    </row>
    <row r="195" spans="2:11" ht="32.25" thickBot="1" x14ac:dyDescent="0.35">
      <c r="B195" s="329" t="s">
        <v>144</v>
      </c>
      <c r="C195" s="97">
        <v>901</v>
      </c>
      <c r="D195" s="98" t="s">
        <v>93</v>
      </c>
      <c r="E195" s="132" t="s">
        <v>828</v>
      </c>
      <c r="F195" s="98" t="s">
        <v>137</v>
      </c>
      <c r="G195" s="408">
        <v>31.9</v>
      </c>
      <c r="H195" s="396">
        <v>31.9</v>
      </c>
      <c r="I195" s="396">
        <v>31.9</v>
      </c>
      <c r="J195" s="398">
        <f t="shared" si="86"/>
        <v>100</v>
      </c>
      <c r="K195" s="423"/>
    </row>
    <row r="196" spans="2:11" ht="19.5" thickBot="1" x14ac:dyDescent="0.35">
      <c r="B196" s="314" t="s">
        <v>101</v>
      </c>
      <c r="C196" s="88">
        <v>901</v>
      </c>
      <c r="D196" s="89" t="s">
        <v>102</v>
      </c>
      <c r="E196" s="89"/>
      <c r="F196" s="89"/>
      <c r="G196" s="282">
        <f>G197+G203</f>
        <v>2536.1999999999998</v>
      </c>
      <c r="H196" s="282">
        <f t="shared" ref="H196:I196" si="92">H197+H203</f>
        <v>2536.1999999999998</v>
      </c>
      <c r="I196" s="296">
        <f t="shared" si="92"/>
        <v>2535.9999999999995</v>
      </c>
      <c r="J196" s="212">
        <f>I196/H196*100</f>
        <v>99.992114186578334</v>
      </c>
      <c r="K196" s="423"/>
    </row>
    <row r="197" spans="2:11" ht="78.75" x14ac:dyDescent="0.3">
      <c r="B197" s="331" t="s">
        <v>517</v>
      </c>
      <c r="C197" s="104">
        <v>901</v>
      </c>
      <c r="D197" s="105" t="s">
        <v>102</v>
      </c>
      <c r="E197" s="106" t="s">
        <v>234</v>
      </c>
      <c r="F197" s="105"/>
      <c r="G197" s="279">
        <f>G198</f>
        <v>2166.3999999999996</v>
      </c>
      <c r="H197" s="279">
        <f t="shared" ref="H197:I201" si="93">H198</f>
        <v>2166.3999999999996</v>
      </c>
      <c r="I197" s="299">
        <f t="shared" si="93"/>
        <v>2166.3999999999996</v>
      </c>
      <c r="J197" s="195">
        <f t="shared" ref="J197:J207" si="94">I197/H197*100</f>
        <v>100</v>
      </c>
      <c r="K197" s="423"/>
    </row>
    <row r="198" spans="2:11" ht="47.25" x14ac:dyDescent="0.3">
      <c r="B198" s="326" t="s">
        <v>72</v>
      </c>
      <c r="C198" s="118">
        <v>901</v>
      </c>
      <c r="D198" s="108" t="s">
        <v>102</v>
      </c>
      <c r="E198" s="118" t="s">
        <v>242</v>
      </c>
      <c r="F198" s="108"/>
      <c r="G198" s="280">
        <f>G201+G199</f>
        <v>2166.3999999999996</v>
      </c>
      <c r="H198" s="280">
        <f t="shared" ref="H198:I198" si="95">H201+H199</f>
        <v>2166.3999999999996</v>
      </c>
      <c r="I198" s="300">
        <f t="shared" si="95"/>
        <v>2166.3999999999996</v>
      </c>
      <c r="J198" s="195">
        <f t="shared" si="94"/>
        <v>100</v>
      </c>
      <c r="K198" s="423"/>
    </row>
    <row r="199" spans="2:11" ht="47.25" x14ac:dyDescent="0.3">
      <c r="B199" s="326" t="s">
        <v>682</v>
      </c>
      <c r="C199" s="118">
        <v>901</v>
      </c>
      <c r="D199" s="108" t="s">
        <v>102</v>
      </c>
      <c r="E199" s="109" t="s">
        <v>652</v>
      </c>
      <c r="F199" s="108"/>
      <c r="G199" s="280">
        <f>G200</f>
        <v>1191.5999999999999</v>
      </c>
      <c r="H199" s="280">
        <f t="shared" ref="H199:I199" si="96">H200</f>
        <v>1191.5999999999999</v>
      </c>
      <c r="I199" s="300">
        <f t="shared" si="96"/>
        <v>1191.5999999999999</v>
      </c>
      <c r="J199" s="195">
        <f t="shared" si="94"/>
        <v>100</v>
      </c>
      <c r="K199" s="423"/>
    </row>
    <row r="200" spans="2:11" ht="63" x14ac:dyDescent="0.3">
      <c r="B200" s="316" t="s">
        <v>119</v>
      </c>
      <c r="C200" s="93">
        <v>901</v>
      </c>
      <c r="D200" s="94" t="s">
        <v>102</v>
      </c>
      <c r="E200" s="95" t="s">
        <v>652</v>
      </c>
      <c r="F200" s="94" t="s">
        <v>118</v>
      </c>
      <c r="G200" s="280">
        <v>1191.5999999999999</v>
      </c>
      <c r="H200" s="280">
        <v>1191.5999999999999</v>
      </c>
      <c r="I200" s="300">
        <v>1191.5999999999999</v>
      </c>
      <c r="J200" s="195">
        <f t="shared" si="94"/>
        <v>100</v>
      </c>
      <c r="K200" s="423"/>
    </row>
    <row r="201" spans="2:11" ht="31.5" x14ac:dyDescent="0.3">
      <c r="B201" s="326" t="s">
        <v>73</v>
      </c>
      <c r="C201" s="118">
        <v>901</v>
      </c>
      <c r="D201" s="108" t="s">
        <v>102</v>
      </c>
      <c r="E201" s="109" t="s">
        <v>565</v>
      </c>
      <c r="F201" s="108"/>
      <c r="G201" s="280">
        <f>G202</f>
        <v>974.8</v>
      </c>
      <c r="H201" s="280">
        <f t="shared" si="93"/>
        <v>974.8</v>
      </c>
      <c r="I201" s="300">
        <f t="shared" si="93"/>
        <v>974.8</v>
      </c>
      <c r="J201" s="195">
        <f t="shared" si="94"/>
        <v>100</v>
      </c>
      <c r="K201" s="423"/>
    </row>
    <row r="202" spans="2:11" ht="63" x14ac:dyDescent="0.3">
      <c r="B202" s="316" t="s">
        <v>119</v>
      </c>
      <c r="C202" s="93">
        <v>901</v>
      </c>
      <c r="D202" s="94" t="s">
        <v>102</v>
      </c>
      <c r="E202" s="95" t="s">
        <v>565</v>
      </c>
      <c r="F202" s="94" t="s">
        <v>118</v>
      </c>
      <c r="G202" s="280">
        <v>974.8</v>
      </c>
      <c r="H202" s="280">
        <v>974.8</v>
      </c>
      <c r="I202" s="300">
        <v>974.8</v>
      </c>
      <c r="J202" s="195">
        <f t="shared" si="94"/>
        <v>100</v>
      </c>
      <c r="K202" s="423"/>
    </row>
    <row r="203" spans="2:11" ht="31.5" x14ac:dyDescent="0.3">
      <c r="B203" s="315" t="s">
        <v>417</v>
      </c>
      <c r="C203" s="93">
        <v>901</v>
      </c>
      <c r="D203" s="94" t="s">
        <v>102</v>
      </c>
      <c r="E203" s="95" t="s">
        <v>40</v>
      </c>
      <c r="F203" s="94"/>
      <c r="G203" s="280">
        <f>G204+G206</f>
        <v>369.8</v>
      </c>
      <c r="H203" s="280">
        <f t="shared" ref="H203:I203" si="97">H204+H206</f>
        <v>369.8</v>
      </c>
      <c r="I203" s="280">
        <f t="shared" si="97"/>
        <v>369.6</v>
      </c>
      <c r="J203" s="195">
        <f t="shared" si="94"/>
        <v>99.945916711736075</v>
      </c>
      <c r="K203" s="423"/>
    </row>
    <row r="204" spans="2:11" ht="78.75" x14ac:dyDescent="0.3">
      <c r="B204" s="330" t="s">
        <v>598</v>
      </c>
      <c r="C204" s="93">
        <v>901</v>
      </c>
      <c r="D204" s="94" t="s">
        <v>102</v>
      </c>
      <c r="E204" s="128" t="s">
        <v>747</v>
      </c>
      <c r="F204" s="94"/>
      <c r="G204" s="280">
        <f>G205</f>
        <v>355.8</v>
      </c>
      <c r="H204" s="280">
        <f t="shared" ref="H204:I204" si="98">H205</f>
        <v>355.8</v>
      </c>
      <c r="I204" s="300">
        <f t="shared" si="98"/>
        <v>355.6</v>
      </c>
      <c r="J204" s="195">
        <f t="shared" si="94"/>
        <v>99.943788645306356</v>
      </c>
      <c r="K204" s="423"/>
    </row>
    <row r="205" spans="2:11" ht="31.5" x14ac:dyDescent="0.3">
      <c r="B205" s="334" t="s">
        <v>144</v>
      </c>
      <c r="C205" s="167">
        <v>901</v>
      </c>
      <c r="D205" s="143" t="s">
        <v>102</v>
      </c>
      <c r="E205" s="128" t="s">
        <v>599</v>
      </c>
      <c r="F205" s="94" t="s">
        <v>137</v>
      </c>
      <c r="G205" s="280">
        <v>355.8</v>
      </c>
      <c r="H205" s="280">
        <v>355.8</v>
      </c>
      <c r="I205" s="300">
        <v>355.6</v>
      </c>
      <c r="J205" s="399">
        <f t="shared" si="94"/>
        <v>99.943788645306356</v>
      </c>
      <c r="K205" s="423"/>
    </row>
    <row r="206" spans="2:11" ht="157.5" x14ac:dyDescent="0.3">
      <c r="B206" s="316" t="s">
        <v>822</v>
      </c>
      <c r="C206" s="93">
        <v>901</v>
      </c>
      <c r="D206" s="94" t="s">
        <v>102</v>
      </c>
      <c r="E206" s="146" t="s">
        <v>828</v>
      </c>
      <c r="F206" s="91"/>
      <c r="G206" s="412">
        <f>G207</f>
        <v>14</v>
      </c>
      <c r="H206" s="412">
        <f t="shared" ref="H206:I206" si="99">H207</f>
        <v>14</v>
      </c>
      <c r="I206" s="412">
        <f t="shared" si="99"/>
        <v>14</v>
      </c>
      <c r="J206" s="195">
        <f t="shared" si="94"/>
        <v>100</v>
      </c>
      <c r="K206" s="423"/>
    </row>
    <row r="207" spans="2:11" ht="32.25" thickBot="1" x14ac:dyDescent="0.35">
      <c r="B207" s="329" t="s">
        <v>144</v>
      </c>
      <c r="C207" s="97">
        <v>901</v>
      </c>
      <c r="D207" s="143" t="s">
        <v>102</v>
      </c>
      <c r="E207" s="36" t="s">
        <v>828</v>
      </c>
      <c r="F207" s="112" t="s">
        <v>137</v>
      </c>
      <c r="G207" s="406">
        <v>14</v>
      </c>
      <c r="H207" s="406">
        <v>14</v>
      </c>
      <c r="I207" s="408">
        <v>14</v>
      </c>
      <c r="J207" s="397">
        <f t="shared" si="94"/>
        <v>100</v>
      </c>
      <c r="K207" s="423"/>
    </row>
    <row r="208" spans="2:11" ht="19.5" thickBot="1" x14ac:dyDescent="0.35">
      <c r="B208" s="317" t="s">
        <v>340</v>
      </c>
      <c r="C208" s="88">
        <v>901</v>
      </c>
      <c r="D208" s="89" t="s">
        <v>339</v>
      </c>
      <c r="E208" s="102"/>
      <c r="F208" s="89"/>
      <c r="G208" s="282">
        <f>G209</f>
        <v>15326.7</v>
      </c>
      <c r="H208" s="282">
        <f t="shared" ref="H208:I208" si="100">H209</f>
        <v>15326.7</v>
      </c>
      <c r="I208" s="296">
        <f t="shared" si="100"/>
        <v>15044.3</v>
      </c>
      <c r="J208" s="212">
        <f>I208/H208*100</f>
        <v>98.157463772371074</v>
      </c>
      <c r="K208" s="423"/>
    </row>
    <row r="209" spans="2:11" ht="63" x14ac:dyDescent="0.3">
      <c r="B209" s="335" t="s">
        <v>515</v>
      </c>
      <c r="C209" s="104">
        <v>901</v>
      </c>
      <c r="D209" s="105" t="s">
        <v>339</v>
      </c>
      <c r="E209" s="106" t="s">
        <v>246</v>
      </c>
      <c r="F209" s="116"/>
      <c r="G209" s="279">
        <f>G210</f>
        <v>15326.7</v>
      </c>
      <c r="H209" s="279">
        <f t="shared" ref="H209:I209" si="101">H210</f>
        <v>15326.7</v>
      </c>
      <c r="I209" s="299">
        <f t="shared" si="101"/>
        <v>15044.3</v>
      </c>
      <c r="J209" s="195">
        <f t="shared" ref="J209:J214" si="102">I209/H209*100</f>
        <v>98.157463772371074</v>
      </c>
      <c r="K209" s="423"/>
    </row>
    <row r="210" spans="2:11" ht="31.5" x14ac:dyDescent="0.3">
      <c r="B210" s="320" t="s">
        <v>341</v>
      </c>
      <c r="C210" s="118">
        <v>901</v>
      </c>
      <c r="D210" s="108" t="s">
        <v>339</v>
      </c>
      <c r="E210" s="109" t="s">
        <v>342</v>
      </c>
      <c r="F210" s="108"/>
      <c r="G210" s="280">
        <f>G213+G211</f>
        <v>15326.7</v>
      </c>
      <c r="H210" s="280">
        <f t="shared" ref="H210:I210" si="103">H213+H211</f>
        <v>15326.7</v>
      </c>
      <c r="I210" s="300">
        <f t="shared" si="103"/>
        <v>15044.3</v>
      </c>
      <c r="J210" s="195">
        <f t="shared" si="102"/>
        <v>98.157463772371074</v>
      </c>
      <c r="K210" s="423"/>
    </row>
    <row r="211" spans="2:11" x14ac:dyDescent="0.3">
      <c r="B211" s="322" t="s">
        <v>653</v>
      </c>
      <c r="C211" s="118">
        <v>901</v>
      </c>
      <c r="D211" s="108" t="s">
        <v>339</v>
      </c>
      <c r="E211" s="109" t="s">
        <v>654</v>
      </c>
      <c r="F211" s="108"/>
      <c r="G211" s="280">
        <f>G212</f>
        <v>12566.7</v>
      </c>
      <c r="H211" s="280">
        <f t="shared" ref="H211:I211" si="104">H212</f>
        <v>12566.7</v>
      </c>
      <c r="I211" s="300">
        <f t="shared" si="104"/>
        <v>12562</v>
      </c>
      <c r="J211" s="195">
        <f t="shared" si="102"/>
        <v>99.962599568701407</v>
      </c>
      <c r="K211" s="423"/>
    </row>
    <row r="212" spans="2:11" ht="63" x14ac:dyDescent="0.3">
      <c r="B212" s="325" t="s">
        <v>119</v>
      </c>
      <c r="C212" s="111">
        <v>901</v>
      </c>
      <c r="D212" s="121" t="s">
        <v>339</v>
      </c>
      <c r="E212" s="113" t="s">
        <v>654</v>
      </c>
      <c r="F212" s="112" t="s">
        <v>118</v>
      </c>
      <c r="G212" s="280">
        <v>12566.7</v>
      </c>
      <c r="H212" s="280">
        <v>12566.7</v>
      </c>
      <c r="I212" s="300">
        <v>12562</v>
      </c>
      <c r="J212" s="195">
        <f t="shared" si="102"/>
        <v>99.962599568701407</v>
      </c>
      <c r="K212" s="423"/>
    </row>
    <row r="213" spans="2:11" ht="31.5" x14ac:dyDescent="0.3">
      <c r="B213" s="322" t="s">
        <v>597</v>
      </c>
      <c r="C213" s="118">
        <v>901</v>
      </c>
      <c r="D213" s="108" t="s">
        <v>339</v>
      </c>
      <c r="E213" s="109" t="s">
        <v>614</v>
      </c>
      <c r="F213" s="108"/>
      <c r="G213" s="280">
        <f>G214</f>
        <v>2760</v>
      </c>
      <c r="H213" s="280">
        <f t="shared" ref="H213:I213" si="105">H214</f>
        <v>2760</v>
      </c>
      <c r="I213" s="300">
        <f t="shared" si="105"/>
        <v>2482.3000000000002</v>
      </c>
      <c r="J213" s="195">
        <f t="shared" si="102"/>
        <v>89.938405797101453</v>
      </c>
      <c r="K213" s="423"/>
    </row>
    <row r="214" spans="2:11" ht="63.75" thickBot="1" x14ac:dyDescent="0.35">
      <c r="B214" s="325" t="s">
        <v>119</v>
      </c>
      <c r="C214" s="111">
        <v>901</v>
      </c>
      <c r="D214" s="121" t="s">
        <v>339</v>
      </c>
      <c r="E214" s="109" t="s">
        <v>614</v>
      </c>
      <c r="F214" s="112" t="s">
        <v>118</v>
      </c>
      <c r="G214" s="287">
        <v>2760</v>
      </c>
      <c r="H214" s="288">
        <v>2760</v>
      </c>
      <c r="I214" s="308">
        <v>2482.3000000000002</v>
      </c>
      <c r="J214" s="352">
        <f t="shared" si="102"/>
        <v>89.938405797101453</v>
      </c>
      <c r="K214" s="423"/>
    </row>
    <row r="215" spans="2:11" ht="32.25" thickBot="1" x14ac:dyDescent="0.35">
      <c r="B215" s="314" t="s">
        <v>108</v>
      </c>
      <c r="C215" s="88">
        <v>901</v>
      </c>
      <c r="D215" s="89" t="s">
        <v>107</v>
      </c>
      <c r="E215" s="89"/>
      <c r="F215" s="89"/>
      <c r="G215" s="282">
        <f>G216</f>
        <v>162141.90000000002</v>
      </c>
      <c r="H215" s="282">
        <f>H216</f>
        <v>162141.90000000002</v>
      </c>
      <c r="I215" s="296">
        <f>I216</f>
        <v>161791.79999999999</v>
      </c>
      <c r="J215" s="351">
        <f>I215/H215*100</f>
        <v>99.784078020548648</v>
      </c>
      <c r="K215" s="423"/>
    </row>
    <row r="216" spans="2:11" ht="63" x14ac:dyDescent="0.3">
      <c r="B216" s="323" t="s">
        <v>496</v>
      </c>
      <c r="C216" s="104">
        <v>901</v>
      </c>
      <c r="D216" s="105" t="s">
        <v>107</v>
      </c>
      <c r="E216" s="106" t="s">
        <v>246</v>
      </c>
      <c r="F216" s="116"/>
      <c r="G216" s="279">
        <f>G217+G222+G225</f>
        <v>162141.90000000002</v>
      </c>
      <c r="H216" s="279">
        <f>H217+H222+H225</f>
        <v>162141.90000000002</v>
      </c>
      <c r="I216" s="299">
        <f>I217+I222+I225</f>
        <v>161791.79999999999</v>
      </c>
      <c r="J216" s="195">
        <f t="shared" ref="J216:J229" si="106">I216/H216*100</f>
        <v>99.784078020548648</v>
      </c>
      <c r="K216" s="423"/>
    </row>
    <row r="217" spans="2:11" ht="78.75" x14ac:dyDescent="0.3">
      <c r="B217" s="329" t="s">
        <v>85</v>
      </c>
      <c r="C217" s="118">
        <v>901</v>
      </c>
      <c r="D217" s="108" t="s">
        <v>107</v>
      </c>
      <c r="E217" s="106" t="s">
        <v>247</v>
      </c>
      <c r="F217" s="108"/>
      <c r="G217" s="280">
        <f>G218+G220</f>
        <v>85207.4</v>
      </c>
      <c r="H217" s="280">
        <f t="shared" ref="H217:I217" si="107">H218+H220</f>
        <v>85207.4</v>
      </c>
      <c r="I217" s="300">
        <f t="shared" si="107"/>
        <v>85205.4</v>
      </c>
      <c r="J217" s="195">
        <f t="shared" si="106"/>
        <v>99.997652786025625</v>
      </c>
      <c r="K217" s="423"/>
    </row>
    <row r="218" spans="2:11" ht="47.25" x14ac:dyDescent="0.3">
      <c r="B218" s="316" t="s">
        <v>67</v>
      </c>
      <c r="C218" s="118">
        <v>901</v>
      </c>
      <c r="D218" s="108" t="s">
        <v>107</v>
      </c>
      <c r="E218" s="106" t="s">
        <v>248</v>
      </c>
      <c r="F218" s="108"/>
      <c r="G218" s="280">
        <f>G219</f>
        <v>60207.4</v>
      </c>
      <c r="H218" s="280">
        <f t="shared" ref="H218:I218" si="108">H219</f>
        <v>60207.4</v>
      </c>
      <c r="I218" s="300">
        <f t="shared" si="108"/>
        <v>60205.4</v>
      </c>
      <c r="J218" s="195">
        <f t="shared" si="106"/>
        <v>99.996678149197606</v>
      </c>
      <c r="K218" s="423"/>
    </row>
    <row r="219" spans="2:11" ht="63" x14ac:dyDescent="0.3">
      <c r="B219" s="316" t="s">
        <v>119</v>
      </c>
      <c r="C219" s="118">
        <v>901</v>
      </c>
      <c r="D219" s="108" t="s">
        <v>107</v>
      </c>
      <c r="E219" s="106" t="s">
        <v>248</v>
      </c>
      <c r="F219" s="108" t="s">
        <v>118</v>
      </c>
      <c r="G219" s="280">
        <v>60207.4</v>
      </c>
      <c r="H219" s="283">
        <v>60207.4</v>
      </c>
      <c r="I219" s="302">
        <v>60205.4</v>
      </c>
      <c r="J219" s="195">
        <f t="shared" si="106"/>
        <v>99.996678149197606</v>
      </c>
      <c r="K219" s="423"/>
    </row>
    <row r="220" spans="2:11" ht="63" x14ac:dyDescent="0.3">
      <c r="B220" s="334" t="s">
        <v>456</v>
      </c>
      <c r="C220" s="93">
        <v>901</v>
      </c>
      <c r="D220" s="94" t="s">
        <v>107</v>
      </c>
      <c r="E220" s="95" t="s">
        <v>497</v>
      </c>
      <c r="F220" s="94"/>
      <c r="G220" s="280">
        <f>G221</f>
        <v>25000</v>
      </c>
      <c r="H220" s="280">
        <f t="shared" ref="H220:I220" si="109">H221</f>
        <v>25000</v>
      </c>
      <c r="I220" s="300">
        <f t="shared" si="109"/>
        <v>25000</v>
      </c>
      <c r="J220" s="195">
        <f t="shared" si="106"/>
        <v>100</v>
      </c>
      <c r="K220" s="423"/>
    </row>
    <row r="221" spans="2:11" ht="63" x14ac:dyDescent="0.3">
      <c r="B221" s="316" t="s">
        <v>119</v>
      </c>
      <c r="C221" s="93">
        <v>901</v>
      </c>
      <c r="D221" s="94" t="s">
        <v>107</v>
      </c>
      <c r="E221" s="95" t="s">
        <v>497</v>
      </c>
      <c r="F221" s="94" t="s">
        <v>118</v>
      </c>
      <c r="G221" s="287">
        <v>25000</v>
      </c>
      <c r="H221" s="288">
        <v>25000</v>
      </c>
      <c r="I221" s="308">
        <v>25000</v>
      </c>
      <c r="J221" s="195">
        <f t="shared" si="106"/>
        <v>100</v>
      </c>
      <c r="K221" s="423"/>
    </row>
    <row r="222" spans="2:11" ht="31.5" x14ac:dyDescent="0.3">
      <c r="B222" s="316" t="s">
        <v>86</v>
      </c>
      <c r="C222" s="104">
        <v>901</v>
      </c>
      <c r="D222" s="105" t="s">
        <v>107</v>
      </c>
      <c r="E222" s="106" t="s">
        <v>249</v>
      </c>
      <c r="F222" s="105"/>
      <c r="G222" s="280">
        <f t="shared" ref="G222:H222" si="110">G223</f>
        <v>49811.3</v>
      </c>
      <c r="H222" s="280">
        <f t="shared" si="110"/>
        <v>49811.3</v>
      </c>
      <c r="I222" s="309">
        <f>I223</f>
        <v>49491.199999999997</v>
      </c>
      <c r="J222" s="195">
        <f t="shared" si="106"/>
        <v>99.35737473223945</v>
      </c>
      <c r="K222" s="423"/>
    </row>
    <row r="223" spans="2:11" ht="63" x14ac:dyDescent="0.3">
      <c r="B223" s="316" t="s">
        <v>87</v>
      </c>
      <c r="C223" s="118">
        <v>901</v>
      </c>
      <c r="D223" s="108" t="s">
        <v>107</v>
      </c>
      <c r="E223" s="106" t="s">
        <v>498</v>
      </c>
      <c r="F223" s="108"/>
      <c r="G223" s="280">
        <f>G224</f>
        <v>49811.3</v>
      </c>
      <c r="H223" s="280">
        <f t="shared" ref="H223:I223" si="111">H224</f>
        <v>49811.3</v>
      </c>
      <c r="I223" s="300">
        <f t="shared" si="111"/>
        <v>49491.199999999997</v>
      </c>
      <c r="J223" s="195">
        <f t="shared" si="106"/>
        <v>99.35737473223945</v>
      </c>
      <c r="K223" s="423"/>
    </row>
    <row r="224" spans="2:11" ht="63" x14ac:dyDescent="0.3">
      <c r="B224" s="316" t="s">
        <v>119</v>
      </c>
      <c r="C224" s="118">
        <v>901</v>
      </c>
      <c r="D224" s="108" t="s">
        <v>107</v>
      </c>
      <c r="E224" s="106" t="s">
        <v>498</v>
      </c>
      <c r="F224" s="108" t="s">
        <v>118</v>
      </c>
      <c r="G224" s="280">
        <v>49811.3</v>
      </c>
      <c r="H224" s="283">
        <v>49811.3</v>
      </c>
      <c r="I224" s="302">
        <v>49491.199999999997</v>
      </c>
      <c r="J224" s="195">
        <f t="shared" si="106"/>
        <v>99.35737473223945</v>
      </c>
      <c r="K224" s="423"/>
    </row>
    <row r="225" spans="1:12" ht="31.5" x14ac:dyDescent="0.3">
      <c r="B225" s="319" t="s">
        <v>88</v>
      </c>
      <c r="C225" s="118">
        <v>901</v>
      </c>
      <c r="D225" s="108" t="s">
        <v>107</v>
      </c>
      <c r="E225" s="106" t="s">
        <v>250</v>
      </c>
      <c r="F225" s="108"/>
      <c r="G225" s="280">
        <f>G226+G228</f>
        <v>27123.200000000001</v>
      </c>
      <c r="H225" s="280">
        <f t="shared" ref="H225:I225" si="112">H226+H228</f>
        <v>27123.200000000001</v>
      </c>
      <c r="I225" s="300">
        <f t="shared" si="112"/>
        <v>27095.200000000001</v>
      </c>
      <c r="J225" s="195">
        <f t="shared" si="106"/>
        <v>99.896767343086353</v>
      </c>
      <c r="K225" s="423"/>
    </row>
    <row r="226" spans="1:12" ht="31.5" x14ac:dyDescent="0.3">
      <c r="B226" s="324" t="s">
        <v>273</v>
      </c>
      <c r="C226" s="118">
        <v>901</v>
      </c>
      <c r="D226" s="108" t="s">
        <v>107</v>
      </c>
      <c r="E226" s="106" t="s">
        <v>251</v>
      </c>
      <c r="F226" s="108"/>
      <c r="G226" s="280">
        <f>G227</f>
        <v>10123.200000000001</v>
      </c>
      <c r="H226" s="280">
        <f t="shared" ref="H226:I226" si="113">H227</f>
        <v>10123.200000000001</v>
      </c>
      <c r="I226" s="300">
        <f t="shared" si="113"/>
        <v>10095.200000000001</v>
      </c>
      <c r="J226" s="195">
        <f t="shared" si="106"/>
        <v>99.723407618144449</v>
      </c>
      <c r="K226" s="423"/>
    </row>
    <row r="227" spans="1:12" ht="63" x14ac:dyDescent="0.2">
      <c r="B227" s="325" t="s">
        <v>119</v>
      </c>
      <c r="C227" s="111">
        <v>901</v>
      </c>
      <c r="D227" s="121" t="s">
        <v>107</v>
      </c>
      <c r="E227" s="113" t="s">
        <v>251</v>
      </c>
      <c r="F227" s="121" t="s">
        <v>118</v>
      </c>
      <c r="G227" s="281">
        <v>10123.200000000001</v>
      </c>
      <c r="H227" s="284">
        <v>10123.200000000001</v>
      </c>
      <c r="I227" s="303">
        <v>10095.200000000001</v>
      </c>
      <c r="J227" s="195">
        <f t="shared" si="106"/>
        <v>99.723407618144449</v>
      </c>
      <c r="K227" s="423"/>
      <c r="L227" s="263"/>
    </row>
    <row r="228" spans="1:12" ht="63" x14ac:dyDescent="0.3">
      <c r="B228" s="316" t="s">
        <v>491</v>
      </c>
      <c r="C228" s="111">
        <v>901</v>
      </c>
      <c r="D228" s="121" t="s">
        <v>107</v>
      </c>
      <c r="E228" s="113" t="s">
        <v>499</v>
      </c>
      <c r="F228" s="94"/>
      <c r="G228" s="280">
        <f>G229</f>
        <v>17000</v>
      </c>
      <c r="H228" s="280">
        <f t="shared" ref="H228:I228" si="114">H229</f>
        <v>17000</v>
      </c>
      <c r="I228" s="300">
        <f t="shared" si="114"/>
        <v>17000</v>
      </c>
      <c r="J228" s="195">
        <f t="shared" si="106"/>
        <v>100</v>
      </c>
      <c r="K228" s="423"/>
    </row>
    <row r="229" spans="1:12" ht="63.75" thickBot="1" x14ac:dyDescent="0.35">
      <c r="B229" s="325" t="s">
        <v>119</v>
      </c>
      <c r="C229" s="111">
        <v>901</v>
      </c>
      <c r="D229" s="121" t="s">
        <v>107</v>
      </c>
      <c r="E229" s="113" t="s">
        <v>499</v>
      </c>
      <c r="F229" s="121" t="s">
        <v>118</v>
      </c>
      <c r="G229" s="287">
        <v>17000</v>
      </c>
      <c r="H229" s="288">
        <v>17000</v>
      </c>
      <c r="I229" s="308">
        <v>17000</v>
      </c>
      <c r="J229" s="352">
        <f t="shared" si="106"/>
        <v>100</v>
      </c>
      <c r="K229" s="423"/>
    </row>
    <row r="230" spans="1:12" ht="32.25" thickBot="1" x14ac:dyDescent="0.35">
      <c r="B230" s="314" t="s">
        <v>198</v>
      </c>
      <c r="C230" s="88">
        <v>901</v>
      </c>
      <c r="D230" s="89" t="s">
        <v>289</v>
      </c>
      <c r="E230" s="89"/>
      <c r="F230" s="89"/>
      <c r="G230" s="282">
        <f>G231+G235+G241+G238</f>
        <v>3724</v>
      </c>
      <c r="H230" s="282">
        <f>H231+H235+H241+H238</f>
        <v>3724</v>
      </c>
      <c r="I230" s="296">
        <f>I231+I235+I241+I238</f>
        <v>3596.8</v>
      </c>
      <c r="J230" s="351">
        <f>I230/H230*100</f>
        <v>96.5843179377014</v>
      </c>
      <c r="K230" s="423"/>
    </row>
    <row r="231" spans="1:12" ht="110.25" x14ac:dyDescent="0.3">
      <c r="A231" s="38"/>
      <c r="B231" s="327" t="s">
        <v>500</v>
      </c>
      <c r="C231" s="107">
        <v>901</v>
      </c>
      <c r="D231" s="112" t="s">
        <v>289</v>
      </c>
      <c r="E231" s="106" t="s">
        <v>236</v>
      </c>
      <c r="F231" s="168"/>
      <c r="G231" s="279">
        <f>G232</f>
        <v>249</v>
      </c>
      <c r="H231" s="279">
        <f t="shared" ref="H231:I231" si="115">H232</f>
        <v>249</v>
      </c>
      <c r="I231" s="299">
        <f t="shared" si="115"/>
        <v>249</v>
      </c>
      <c r="J231" s="195">
        <f t="shared" ref="J231:J248" si="116">I231/H231*100</f>
        <v>100</v>
      </c>
      <c r="K231" s="423"/>
    </row>
    <row r="232" spans="1:12" ht="94.5" x14ac:dyDescent="0.3">
      <c r="A232" s="39"/>
      <c r="B232" s="326" t="s">
        <v>567</v>
      </c>
      <c r="C232" s="118">
        <v>901</v>
      </c>
      <c r="D232" s="108" t="s">
        <v>289</v>
      </c>
      <c r="E232" s="109" t="s">
        <v>253</v>
      </c>
      <c r="F232" s="124"/>
      <c r="G232" s="280">
        <f>G233</f>
        <v>249</v>
      </c>
      <c r="H232" s="280">
        <f t="shared" ref="H232:I232" si="117">H233</f>
        <v>249</v>
      </c>
      <c r="I232" s="300">
        <f t="shared" si="117"/>
        <v>249</v>
      </c>
      <c r="J232" s="195">
        <f t="shared" si="116"/>
        <v>100</v>
      </c>
      <c r="K232" s="423"/>
    </row>
    <row r="233" spans="1:12" ht="63" x14ac:dyDescent="0.3">
      <c r="A233" s="39"/>
      <c r="B233" s="320" t="s">
        <v>105</v>
      </c>
      <c r="C233" s="118">
        <v>901</v>
      </c>
      <c r="D233" s="108" t="s">
        <v>289</v>
      </c>
      <c r="E233" s="109" t="s">
        <v>530</v>
      </c>
      <c r="F233" s="124"/>
      <c r="G233" s="280">
        <f>G234</f>
        <v>249</v>
      </c>
      <c r="H233" s="280">
        <f t="shared" ref="H233:I233" si="118">H234</f>
        <v>249</v>
      </c>
      <c r="I233" s="300">
        <f t="shared" si="118"/>
        <v>249</v>
      </c>
      <c r="J233" s="195">
        <f t="shared" si="116"/>
        <v>100</v>
      </c>
      <c r="K233" s="423"/>
    </row>
    <row r="234" spans="1:12" ht="110.25" x14ac:dyDescent="0.3">
      <c r="B234" s="320" t="s">
        <v>421</v>
      </c>
      <c r="C234" s="118">
        <v>901</v>
      </c>
      <c r="D234" s="108" t="s">
        <v>289</v>
      </c>
      <c r="E234" s="109" t="s">
        <v>530</v>
      </c>
      <c r="F234" s="108" t="s">
        <v>304</v>
      </c>
      <c r="G234" s="280">
        <v>249</v>
      </c>
      <c r="H234" s="280">
        <v>249</v>
      </c>
      <c r="I234" s="300">
        <v>249</v>
      </c>
      <c r="J234" s="195">
        <f t="shared" si="116"/>
        <v>100</v>
      </c>
      <c r="K234" s="423"/>
    </row>
    <row r="235" spans="1:12" ht="94.5" x14ac:dyDescent="0.3">
      <c r="B235" s="326" t="s">
        <v>520</v>
      </c>
      <c r="C235" s="118">
        <v>901</v>
      </c>
      <c r="D235" s="108" t="s">
        <v>289</v>
      </c>
      <c r="E235" s="108" t="s">
        <v>232</v>
      </c>
      <c r="F235" s="108"/>
      <c r="G235" s="280">
        <f>G236</f>
        <v>522</v>
      </c>
      <c r="H235" s="280">
        <f t="shared" ref="H235:I235" si="119">H236</f>
        <v>522</v>
      </c>
      <c r="I235" s="300">
        <f t="shared" si="119"/>
        <v>522</v>
      </c>
      <c r="J235" s="195">
        <f t="shared" si="116"/>
        <v>100</v>
      </c>
      <c r="K235" s="423"/>
    </row>
    <row r="236" spans="1:12" ht="78.75" x14ac:dyDescent="0.3">
      <c r="B236" s="318" t="s">
        <v>544</v>
      </c>
      <c r="C236" s="118">
        <v>901</v>
      </c>
      <c r="D236" s="108" t="s">
        <v>289</v>
      </c>
      <c r="E236" s="108" t="s">
        <v>543</v>
      </c>
      <c r="F236" s="124"/>
      <c r="G236" s="280">
        <f>G237</f>
        <v>522</v>
      </c>
      <c r="H236" s="280">
        <f t="shared" ref="H236:I236" si="120">H237</f>
        <v>522</v>
      </c>
      <c r="I236" s="300">
        <f t="shared" si="120"/>
        <v>522</v>
      </c>
      <c r="J236" s="195">
        <f t="shared" si="116"/>
        <v>100</v>
      </c>
      <c r="K236" s="423"/>
    </row>
    <row r="237" spans="1:12" ht="110.25" x14ac:dyDescent="0.3">
      <c r="B237" s="320" t="s">
        <v>421</v>
      </c>
      <c r="C237" s="118">
        <v>901</v>
      </c>
      <c r="D237" s="108" t="s">
        <v>289</v>
      </c>
      <c r="E237" s="108" t="s">
        <v>543</v>
      </c>
      <c r="F237" s="108" t="s">
        <v>304</v>
      </c>
      <c r="G237" s="280">
        <v>522</v>
      </c>
      <c r="H237" s="280">
        <v>522</v>
      </c>
      <c r="I237" s="300">
        <v>522</v>
      </c>
      <c r="J237" s="195">
        <f t="shared" si="116"/>
        <v>100</v>
      </c>
      <c r="K237" s="423"/>
    </row>
    <row r="238" spans="1:12" ht="78.75" x14ac:dyDescent="0.3">
      <c r="B238" s="326" t="s">
        <v>521</v>
      </c>
      <c r="C238" s="118">
        <v>901</v>
      </c>
      <c r="D238" s="108" t="s">
        <v>289</v>
      </c>
      <c r="E238" s="109" t="s">
        <v>223</v>
      </c>
      <c r="F238" s="108"/>
      <c r="G238" s="280">
        <f>G239</f>
        <v>2263</v>
      </c>
      <c r="H238" s="280">
        <f t="shared" ref="H238:I238" si="121">H239</f>
        <v>2263</v>
      </c>
      <c r="I238" s="300">
        <f t="shared" si="121"/>
        <v>2263</v>
      </c>
      <c r="J238" s="195">
        <f t="shared" si="116"/>
        <v>100</v>
      </c>
      <c r="K238" s="423"/>
    </row>
    <row r="239" spans="1:12" ht="94.5" x14ac:dyDescent="0.3">
      <c r="B239" s="327" t="s">
        <v>685</v>
      </c>
      <c r="C239" s="107">
        <v>901</v>
      </c>
      <c r="D239" s="105" t="s">
        <v>289</v>
      </c>
      <c r="E239" s="106" t="s">
        <v>546</v>
      </c>
      <c r="F239" s="105"/>
      <c r="G239" s="279">
        <f>G240</f>
        <v>2263</v>
      </c>
      <c r="H239" s="279">
        <f t="shared" ref="H239" si="122">H240</f>
        <v>2263</v>
      </c>
      <c r="I239" s="299">
        <f>I240</f>
        <v>2263</v>
      </c>
      <c r="J239" s="195">
        <f t="shared" si="116"/>
        <v>100</v>
      </c>
      <c r="K239" s="423"/>
    </row>
    <row r="240" spans="1:12" ht="63" x14ac:dyDescent="0.2">
      <c r="B240" s="316" t="s">
        <v>119</v>
      </c>
      <c r="C240" s="93">
        <v>901</v>
      </c>
      <c r="D240" s="94" t="s">
        <v>289</v>
      </c>
      <c r="E240" s="95" t="s">
        <v>546</v>
      </c>
      <c r="F240" s="94" t="s">
        <v>118</v>
      </c>
      <c r="G240" s="280">
        <v>2263</v>
      </c>
      <c r="H240" s="280">
        <v>2263</v>
      </c>
      <c r="I240" s="300">
        <v>2263</v>
      </c>
      <c r="J240" s="195">
        <f t="shared" si="116"/>
        <v>100</v>
      </c>
      <c r="K240" s="423"/>
      <c r="L240" s="263"/>
    </row>
    <row r="241" spans="2:11" ht="78.75" x14ac:dyDescent="0.3">
      <c r="B241" s="324" t="s">
        <v>359</v>
      </c>
      <c r="C241" s="118">
        <v>901</v>
      </c>
      <c r="D241" s="105" t="s">
        <v>289</v>
      </c>
      <c r="E241" s="105" t="s">
        <v>360</v>
      </c>
      <c r="F241" s="105"/>
      <c r="G241" s="280">
        <f>G242+G244+G246</f>
        <v>690</v>
      </c>
      <c r="H241" s="280">
        <f t="shared" ref="H241:I241" si="123">H242+H244+H246</f>
        <v>690</v>
      </c>
      <c r="I241" s="300">
        <f t="shared" si="123"/>
        <v>562.79999999999995</v>
      </c>
      <c r="J241" s="195">
        <f t="shared" si="116"/>
        <v>81.565217391304344</v>
      </c>
      <c r="K241" s="423"/>
    </row>
    <row r="242" spans="2:11" ht="252" x14ac:dyDescent="0.3">
      <c r="B242" s="320" t="s">
        <v>684</v>
      </c>
      <c r="C242" s="118">
        <v>901</v>
      </c>
      <c r="D242" s="108" t="s">
        <v>289</v>
      </c>
      <c r="E242" s="105" t="s">
        <v>376</v>
      </c>
      <c r="F242" s="108"/>
      <c r="G242" s="280">
        <f t="shared" ref="G242:I242" si="124">G243</f>
        <v>520</v>
      </c>
      <c r="H242" s="280">
        <f t="shared" si="124"/>
        <v>520</v>
      </c>
      <c r="I242" s="300">
        <f t="shared" si="124"/>
        <v>416.4</v>
      </c>
      <c r="J242" s="195">
        <f t="shared" si="116"/>
        <v>80.076923076923066</v>
      </c>
      <c r="K242" s="423"/>
    </row>
    <row r="243" spans="2:11" ht="63" x14ac:dyDescent="0.3">
      <c r="B243" s="316" t="s">
        <v>119</v>
      </c>
      <c r="C243" s="93">
        <v>901</v>
      </c>
      <c r="D243" s="94" t="s">
        <v>289</v>
      </c>
      <c r="E243" s="94" t="s">
        <v>376</v>
      </c>
      <c r="F243" s="94" t="s">
        <v>118</v>
      </c>
      <c r="G243" s="280">
        <v>520</v>
      </c>
      <c r="H243" s="283">
        <v>520</v>
      </c>
      <c r="I243" s="302">
        <v>416.4</v>
      </c>
      <c r="J243" s="195">
        <f t="shared" si="116"/>
        <v>80.076923076923066</v>
      </c>
      <c r="K243" s="423"/>
    </row>
    <row r="244" spans="2:11" ht="110.25" x14ac:dyDescent="0.3">
      <c r="B244" s="316" t="s">
        <v>572</v>
      </c>
      <c r="C244" s="93">
        <v>901</v>
      </c>
      <c r="D244" s="94" t="s">
        <v>289</v>
      </c>
      <c r="E244" s="94" t="s">
        <v>571</v>
      </c>
      <c r="F244" s="94"/>
      <c r="G244" s="280">
        <f>G245</f>
        <v>62</v>
      </c>
      <c r="H244" s="280">
        <f t="shared" ref="H244:I244" si="125">H245</f>
        <v>62</v>
      </c>
      <c r="I244" s="300">
        <f t="shared" si="125"/>
        <v>48</v>
      </c>
      <c r="J244" s="195">
        <f t="shared" si="116"/>
        <v>77.41935483870968</v>
      </c>
      <c r="K244" s="423"/>
    </row>
    <row r="245" spans="2:11" ht="63" x14ac:dyDescent="0.3">
      <c r="B245" s="316" t="s">
        <v>119</v>
      </c>
      <c r="C245" s="93">
        <v>901</v>
      </c>
      <c r="D245" s="94" t="s">
        <v>289</v>
      </c>
      <c r="E245" s="94" t="s">
        <v>571</v>
      </c>
      <c r="F245" s="94" t="s">
        <v>118</v>
      </c>
      <c r="G245" s="280">
        <v>62</v>
      </c>
      <c r="H245" s="283">
        <v>62</v>
      </c>
      <c r="I245" s="302">
        <v>48</v>
      </c>
      <c r="J245" s="195">
        <f t="shared" si="116"/>
        <v>77.41935483870968</v>
      </c>
      <c r="K245" s="423"/>
    </row>
    <row r="246" spans="2:11" ht="63" x14ac:dyDescent="0.3">
      <c r="B246" s="316" t="s">
        <v>693</v>
      </c>
      <c r="C246" s="93">
        <v>901</v>
      </c>
      <c r="D246" s="94" t="s">
        <v>289</v>
      </c>
      <c r="E246" s="94" t="s">
        <v>655</v>
      </c>
      <c r="F246" s="94"/>
      <c r="G246" s="280">
        <f>G247</f>
        <v>108</v>
      </c>
      <c r="H246" s="280">
        <f t="shared" ref="H246:I246" si="126">H247</f>
        <v>108</v>
      </c>
      <c r="I246" s="300">
        <f t="shared" si="126"/>
        <v>98.4</v>
      </c>
      <c r="J246" s="195">
        <f t="shared" si="116"/>
        <v>91.111111111111114</v>
      </c>
      <c r="K246" s="423"/>
    </row>
    <row r="247" spans="2:11" ht="63.75" thickBot="1" x14ac:dyDescent="0.35">
      <c r="B247" s="316" t="s">
        <v>119</v>
      </c>
      <c r="C247" s="93">
        <v>901</v>
      </c>
      <c r="D247" s="94" t="s">
        <v>289</v>
      </c>
      <c r="E247" s="94" t="s">
        <v>655</v>
      </c>
      <c r="F247" s="94" t="s">
        <v>118</v>
      </c>
      <c r="G247" s="281">
        <v>108</v>
      </c>
      <c r="H247" s="284">
        <v>108</v>
      </c>
      <c r="I247" s="303">
        <v>98.4</v>
      </c>
      <c r="J247" s="195">
        <f t="shared" si="116"/>
        <v>91.111111111111114</v>
      </c>
      <c r="K247" s="423"/>
    </row>
    <row r="248" spans="2:11" ht="48" thickBot="1" x14ac:dyDescent="0.35">
      <c r="B248" s="313" t="s">
        <v>190</v>
      </c>
      <c r="C248" s="84">
        <v>901</v>
      </c>
      <c r="D248" s="85" t="s">
        <v>189</v>
      </c>
      <c r="E248" s="85"/>
      <c r="F248" s="85"/>
      <c r="G248" s="83">
        <f>G249+G286+G315+G390</f>
        <v>347582.30000000005</v>
      </c>
      <c r="H248" s="83">
        <f>H249+H286+H315+H390</f>
        <v>351771.80000000005</v>
      </c>
      <c r="I248" s="83">
        <f>I249+I286+I315+I390</f>
        <v>239239.90000000002</v>
      </c>
      <c r="J248" s="211">
        <f t="shared" si="116"/>
        <v>68.009971237034918</v>
      </c>
      <c r="K248" s="423"/>
    </row>
    <row r="249" spans="2:11" ht="19.5" thickBot="1" x14ac:dyDescent="0.35">
      <c r="B249" s="314" t="s">
        <v>164</v>
      </c>
      <c r="C249" s="88">
        <v>901</v>
      </c>
      <c r="D249" s="89" t="s">
        <v>165</v>
      </c>
      <c r="E249" s="89"/>
      <c r="F249" s="89"/>
      <c r="G249" s="282">
        <f>G250+G256+G261+G275+G280</f>
        <v>54266.8</v>
      </c>
      <c r="H249" s="282">
        <f>H250+H256+H261+H275+H280</f>
        <v>54524</v>
      </c>
      <c r="I249" s="282">
        <f>I250+I256+I261+I275+I280</f>
        <v>44816.800000000003</v>
      </c>
      <c r="J249" s="351">
        <f>I249/H249*100</f>
        <v>82.196463942484044</v>
      </c>
      <c r="K249" s="423"/>
    </row>
    <row r="250" spans="2:11" ht="110.25" x14ac:dyDescent="0.3">
      <c r="B250" s="327" t="s">
        <v>516</v>
      </c>
      <c r="C250" s="104">
        <v>901</v>
      </c>
      <c r="D250" s="105" t="s">
        <v>165</v>
      </c>
      <c r="E250" s="115" t="s">
        <v>236</v>
      </c>
      <c r="F250" s="168"/>
      <c r="G250" s="287">
        <f>G251</f>
        <v>393.7</v>
      </c>
      <c r="H250" s="287">
        <f t="shared" ref="H250:I250" si="127">H251</f>
        <v>393.7</v>
      </c>
      <c r="I250" s="307">
        <f t="shared" si="127"/>
        <v>386</v>
      </c>
      <c r="J250" s="195">
        <f t="shared" ref="J250:J285" si="128">I250/H250*100</f>
        <v>98.044196088392184</v>
      </c>
      <c r="K250" s="423"/>
    </row>
    <row r="251" spans="2:11" ht="78" customHeight="1" x14ac:dyDescent="0.3">
      <c r="B251" s="320" t="s">
        <v>687</v>
      </c>
      <c r="C251" s="118">
        <v>901</v>
      </c>
      <c r="D251" s="108" t="s">
        <v>165</v>
      </c>
      <c r="E251" s="109" t="s">
        <v>27</v>
      </c>
      <c r="F251" s="124"/>
      <c r="G251" s="280">
        <f>G252+G254</f>
        <v>393.7</v>
      </c>
      <c r="H251" s="280">
        <f>H252+H254</f>
        <v>393.7</v>
      </c>
      <c r="I251" s="300">
        <f>I252+I254</f>
        <v>386</v>
      </c>
      <c r="J251" s="195">
        <f t="shared" si="128"/>
        <v>98.044196088392184</v>
      </c>
      <c r="K251" s="423"/>
    </row>
    <row r="252" spans="2:11" ht="94.5" x14ac:dyDescent="0.3">
      <c r="B252" s="326" t="s">
        <v>307</v>
      </c>
      <c r="C252" s="118">
        <v>901</v>
      </c>
      <c r="D252" s="108" t="s">
        <v>165</v>
      </c>
      <c r="E252" s="113" t="s">
        <v>308</v>
      </c>
      <c r="F252" s="121"/>
      <c r="G252" s="280">
        <f>G253</f>
        <v>7.7</v>
      </c>
      <c r="H252" s="280">
        <f t="shared" ref="H252:I252" si="129">H253</f>
        <v>7.7</v>
      </c>
      <c r="I252" s="280">
        <f t="shared" si="129"/>
        <v>0</v>
      </c>
      <c r="J252" s="195">
        <f t="shared" si="128"/>
        <v>0</v>
      </c>
      <c r="K252" s="423"/>
    </row>
    <row r="253" spans="2:11" x14ac:dyDescent="0.3">
      <c r="B253" s="320" t="s">
        <v>283</v>
      </c>
      <c r="C253" s="118">
        <v>901</v>
      </c>
      <c r="D253" s="108" t="s">
        <v>165</v>
      </c>
      <c r="E253" s="109" t="s">
        <v>308</v>
      </c>
      <c r="F253" s="108" t="s">
        <v>277</v>
      </c>
      <c r="G253" s="279">
        <v>7.7</v>
      </c>
      <c r="H253" s="279">
        <v>7.7</v>
      </c>
      <c r="I253" s="299">
        <v>0</v>
      </c>
      <c r="J253" s="195">
        <f t="shared" si="128"/>
        <v>0</v>
      </c>
      <c r="K253" s="423"/>
    </row>
    <row r="254" spans="2:11" ht="63" x14ac:dyDescent="0.3">
      <c r="B254" s="324" t="s">
        <v>694</v>
      </c>
      <c r="C254" s="118">
        <v>901</v>
      </c>
      <c r="D254" s="108" t="s">
        <v>165</v>
      </c>
      <c r="E254" s="113" t="s">
        <v>656</v>
      </c>
      <c r="F254" s="121"/>
      <c r="G254" s="279">
        <f>G255</f>
        <v>386</v>
      </c>
      <c r="H254" s="279">
        <f t="shared" ref="H254:I254" si="130">H255</f>
        <v>386</v>
      </c>
      <c r="I254" s="299">
        <f t="shared" si="130"/>
        <v>386</v>
      </c>
      <c r="J254" s="195">
        <f t="shared" si="128"/>
        <v>100</v>
      </c>
      <c r="K254" s="423"/>
    </row>
    <row r="255" spans="2:11" ht="63" x14ac:dyDescent="0.3">
      <c r="B255" s="316" t="s">
        <v>119</v>
      </c>
      <c r="C255" s="93">
        <v>901</v>
      </c>
      <c r="D255" s="94" t="s">
        <v>165</v>
      </c>
      <c r="E255" s="95" t="s">
        <v>656</v>
      </c>
      <c r="F255" s="94" t="s">
        <v>118</v>
      </c>
      <c r="G255" s="280">
        <v>386</v>
      </c>
      <c r="H255" s="279">
        <v>386</v>
      </c>
      <c r="I255" s="299">
        <v>386</v>
      </c>
      <c r="J255" s="195">
        <f t="shared" si="128"/>
        <v>100</v>
      </c>
      <c r="K255" s="423"/>
    </row>
    <row r="256" spans="2:11" ht="78.75" x14ac:dyDescent="0.3">
      <c r="B256" s="316" t="s">
        <v>511</v>
      </c>
      <c r="C256" s="93">
        <v>901</v>
      </c>
      <c r="D256" s="94" t="s">
        <v>165</v>
      </c>
      <c r="E256" s="95" t="s">
        <v>237</v>
      </c>
      <c r="F256" s="135"/>
      <c r="G256" s="280">
        <f>G257+G259</f>
        <v>5417.9</v>
      </c>
      <c r="H256" s="280">
        <f t="shared" ref="H256:I256" si="131">H257+H259</f>
        <v>5417.9</v>
      </c>
      <c r="I256" s="300">
        <f t="shared" si="131"/>
        <v>5040.2</v>
      </c>
      <c r="J256" s="195">
        <f t="shared" si="128"/>
        <v>93.028664242603227</v>
      </c>
      <c r="K256" s="423"/>
    </row>
    <row r="257" spans="2:11" ht="47.25" x14ac:dyDescent="0.3">
      <c r="B257" s="320" t="s">
        <v>271</v>
      </c>
      <c r="C257" s="118">
        <v>901</v>
      </c>
      <c r="D257" s="108" t="s">
        <v>165</v>
      </c>
      <c r="E257" s="109" t="s">
        <v>512</v>
      </c>
      <c r="F257" s="124"/>
      <c r="G257" s="280">
        <f>G258</f>
        <v>17</v>
      </c>
      <c r="H257" s="280">
        <f>H258</f>
        <v>17</v>
      </c>
      <c r="I257" s="300">
        <f t="shared" ref="I257" si="132">I258</f>
        <v>0</v>
      </c>
      <c r="J257" s="195">
        <f t="shared" si="128"/>
        <v>0</v>
      </c>
      <c r="K257" s="423"/>
    </row>
    <row r="258" spans="2:11" ht="63" x14ac:dyDescent="0.3">
      <c r="B258" s="325" t="s">
        <v>119</v>
      </c>
      <c r="C258" s="111">
        <v>901</v>
      </c>
      <c r="D258" s="121" t="s">
        <v>165</v>
      </c>
      <c r="E258" s="113" t="s">
        <v>512</v>
      </c>
      <c r="F258" s="121" t="s">
        <v>118</v>
      </c>
      <c r="G258" s="280">
        <v>17</v>
      </c>
      <c r="H258" s="280">
        <v>17</v>
      </c>
      <c r="I258" s="300">
        <v>0</v>
      </c>
      <c r="J258" s="195">
        <f t="shared" si="128"/>
        <v>0</v>
      </c>
      <c r="K258" s="423"/>
    </row>
    <row r="259" spans="2:11" ht="31.5" x14ac:dyDescent="0.3">
      <c r="B259" s="325" t="s">
        <v>455</v>
      </c>
      <c r="C259" s="118">
        <v>901</v>
      </c>
      <c r="D259" s="108" t="s">
        <v>165</v>
      </c>
      <c r="E259" s="113" t="s">
        <v>379</v>
      </c>
      <c r="F259" s="121"/>
      <c r="G259" s="280">
        <f>G260</f>
        <v>5400.9</v>
      </c>
      <c r="H259" s="280">
        <f t="shared" ref="H259:I259" si="133">H260</f>
        <v>5400.9</v>
      </c>
      <c r="I259" s="300">
        <f t="shared" si="133"/>
        <v>5040.2</v>
      </c>
      <c r="J259" s="195">
        <f t="shared" si="128"/>
        <v>93.321483456460967</v>
      </c>
      <c r="K259" s="423"/>
    </row>
    <row r="260" spans="2:11" ht="63" x14ac:dyDescent="0.3">
      <c r="B260" s="325" t="s">
        <v>119</v>
      </c>
      <c r="C260" s="111">
        <v>901</v>
      </c>
      <c r="D260" s="121" t="s">
        <v>165</v>
      </c>
      <c r="E260" s="113" t="s">
        <v>379</v>
      </c>
      <c r="F260" s="121" t="s">
        <v>118</v>
      </c>
      <c r="G260" s="280">
        <v>5400.9</v>
      </c>
      <c r="H260" s="280">
        <v>5400.9</v>
      </c>
      <c r="I260" s="300">
        <v>5040.2</v>
      </c>
      <c r="J260" s="195">
        <f t="shared" si="128"/>
        <v>93.321483456460967</v>
      </c>
      <c r="K260" s="423"/>
    </row>
    <row r="261" spans="2:11" ht="173.25" x14ac:dyDescent="0.3">
      <c r="B261" s="319" t="s">
        <v>361</v>
      </c>
      <c r="C261" s="93">
        <v>901</v>
      </c>
      <c r="D261" s="94" t="s">
        <v>165</v>
      </c>
      <c r="E261" s="95" t="s">
        <v>121</v>
      </c>
      <c r="F261" s="94"/>
      <c r="G261" s="280">
        <f>G262+G267+G272</f>
        <v>43503.4</v>
      </c>
      <c r="H261" s="280">
        <f t="shared" ref="H261:I261" si="134">H262+H267+H272</f>
        <v>43503.4</v>
      </c>
      <c r="I261" s="280">
        <f t="shared" si="134"/>
        <v>36090.300000000003</v>
      </c>
      <c r="J261" s="195">
        <f t="shared" si="128"/>
        <v>82.959722688341614</v>
      </c>
      <c r="K261" s="423"/>
    </row>
    <row r="262" spans="2:11" ht="110.25" x14ac:dyDescent="0.3">
      <c r="B262" s="319" t="s">
        <v>586</v>
      </c>
      <c r="C262" s="93">
        <v>901</v>
      </c>
      <c r="D262" s="94" t="s">
        <v>165</v>
      </c>
      <c r="E262" s="95" t="s">
        <v>581</v>
      </c>
      <c r="F262" s="94"/>
      <c r="G262" s="280">
        <f>G263+G265</f>
        <v>37801</v>
      </c>
      <c r="H262" s="280">
        <f t="shared" ref="H262:I262" si="135">H263+H265</f>
        <v>37801</v>
      </c>
      <c r="I262" s="300">
        <f t="shared" si="135"/>
        <v>33591.9</v>
      </c>
      <c r="J262" s="195">
        <f t="shared" si="128"/>
        <v>88.865109388640519</v>
      </c>
      <c r="K262" s="423"/>
    </row>
    <row r="263" spans="2:11" ht="94.5" x14ac:dyDescent="0.3">
      <c r="B263" s="316" t="s">
        <v>582</v>
      </c>
      <c r="C263" s="93">
        <v>901</v>
      </c>
      <c r="D263" s="94" t="s">
        <v>165</v>
      </c>
      <c r="E263" s="128" t="s">
        <v>583</v>
      </c>
      <c r="F263" s="94"/>
      <c r="G263" s="280">
        <f>G264</f>
        <v>1899.3</v>
      </c>
      <c r="H263" s="280">
        <f t="shared" ref="H263:I263" si="136">H264</f>
        <v>1899.3</v>
      </c>
      <c r="I263" s="300">
        <f t="shared" si="136"/>
        <v>0</v>
      </c>
      <c r="J263" s="195">
        <f t="shared" si="128"/>
        <v>0</v>
      </c>
      <c r="K263" s="423"/>
    </row>
    <row r="264" spans="2:11" x14ac:dyDescent="0.3">
      <c r="B264" s="319" t="s">
        <v>28</v>
      </c>
      <c r="C264" s="93">
        <v>901</v>
      </c>
      <c r="D264" s="94" t="s">
        <v>165</v>
      </c>
      <c r="E264" s="128" t="s">
        <v>583</v>
      </c>
      <c r="F264" s="94" t="s">
        <v>282</v>
      </c>
      <c r="G264" s="280">
        <v>1899.3</v>
      </c>
      <c r="H264" s="280">
        <v>1899.3</v>
      </c>
      <c r="I264" s="300">
        <v>0</v>
      </c>
      <c r="J264" s="195">
        <f t="shared" si="128"/>
        <v>0</v>
      </c>
      <c r="K264" s="423"/>
    </row>
    <row r="265" spans="2:11" ht="94.5" x14ac:dyDescent="0.3">
      <c r="B265" s="316" t="s">
        <v>584</v>
      </c>
      <c r="C265" s="169">
        <v>901</v>
      </c>
      <c r="D265" s="169" t="s">
        <v>165</v>
      </c>
      <c r="E265" s="95" t="s">
        <v>585</v>
      </c>
      <c r="F265" s="169"/>
      <c r="G265" s="280">
        <f>G266</f>
        <v>35901.699999999997</v>
      </c>
      <c r="H265" s="280">
        <f t="shared" ref="H265:I265" si="137">H266</f>
        <v>35901.699999999997</v>
      </c>
      <c r="I265" s="300">
        <f t="shared" si="137"/>
        <v>33591.9</v>
      </c>
      <c r="J265" s="195">
        <f t="shared" si="128"/>
        <v>93.566321371968471</v>
      </c>
      <c r="K265" s="423"/>
    </row>
    <row r="266" spans="2:11" ht="31.5" x14ac:dyDescent="0.3">
      <c r="B266" s="316" t="s">
        <v>110</v>
      </c>
      <c r="C266" s="169">
        <v>901</v>
      </c>
      <c r="D266" s="169" t="s">
        <v>165</v>
      </c>
      <c r="E266" s="95" t="s">
        <v>585</v>
      </c>
      <c r="F266" s="169">
        <v>850</v>
      </c>
      <c r="G266" s="280">
        <v>35901.699999999997</v>
      </c>
      <c r="H266" s="280">
        <v>35901.699999999997</v>
      </c>
      <c r="I266" s="300">
        <v>33591.9</v>
      </c>
      <c r="J266" s="195">
        <f t="shared" si="128"/>
        <v>93.566321371968471</v>
      </c>
      <c r="K266" s="423"/>
    </row>
    <row r="267" spans="2:11" ht="78.75" x14ac:dyDescent="0.3">
      <c r="B267" s="316" t="s">
        <v>591</v>
      </c>
      <c r="C267" s="93">
        <v>901</v>
      </c>
      <c r="D267" s="94" t="s">
        <v>165</v>
      </c>
      <c r="E267" s="109" t="s">
        <v>592</v>
      </c>
      <c r="F267" s="98"/>
      <c r="G267" s="281">
        <f>G268+G270</f>
        <v>5115.3999999999996</v>
      </c>
      <c r="H267" s="281">
        <f t="shared" ref="H267:I267" si="138">H268+H270</f>
        <v>5115.3999999999996</v>
      </c>
      <c r="I267" s="301">
        <f t="shared" si="138"/>
        <v>2498.4</v>
      </c>
      <c r="J267" s="195">
        <f t="shared" si="128"/>
        <v>48.840755366149281</v>
      </c>
      <c r="K267" s="423"/>
    </row>
    <row r="268" spans="2:11" ht="63" x14ac:dyDescent="0.3">
      <c r="B268" s="323" t="s">
        <v>618</v>
      </c>
      <c r="C268" s="93">
        <v>901</v>
      </c>
      <c r="D268" s="94" t="s">
        <v>165</v>
      </c>
      <c r="E268" s="95" t="s">
        <v>616</v>
      </c>
      <c r="F268" s="98"/>
      <c r="G268" s="281">
        <f>G269</f>
        <v>3901.1</v>
      </c>
      <c r="H268" s="281">
        <f t="shared" ref="H268:I268" si="139">H269</f>
        <v>3901.1</v>
      </c>
      <c r="I268" s="301">
        <f t="shared" si="139"/>
        <v>1284.2</v>
      </c>
      <c r="J268" s="195">
        <f t="shared" si="128"/>
        <v>32.918920304529493</v>
      </c>
      <c r="K268" s="423"/>
    </row>
    <row r="269" spans="2:11" ht="63" x14ac:dyDescent="0.3">
      <c r="B269" s="316" t="s">
        <v>119</v>
      </c>
      <c r="C269" s="93">
        <v>901</v>
      </c>
      <c r="D269" s="94" t="s">
        <v>165</v>
      </c>
      <c r="E269" s="95" t="s">
        <v>616</v>
      </c>
      <c r="F269" s="98" t="s">
        <v>118</v>
      </c>
      <c r="G269" s="281">
        <v>3901.1</v>
      </c>
      <c r="H269" s="281">
        <v>3901.1</v>
      </c>
      <c r="I269" s="301">
        <v>1284.2</v>
      </c>
      <c r="J269" s="195">
        <f t="shared" si="128"/>
        <v>32.918920304529493</v>
      </c>
      <c r="K269" s="423"/>
    </row>
    <row r="270" spans="2:11" ht="78.75" x14ac:dyDescent="0.3">
      <c r="B270" s="316" t="s">
        <v>615</v>
      </c>
      <c r="C270" s="104">
        <v>901</v>
      </c>
      <c r="D270" s="105" t="s">
        <v>165</v>
      </c>
      <c r="E270" s="95" t="s">
        <v>617</v>
      </c>
      <c r="F270" s="98"/>
      <c r="G270" s="281">
        <f>G271</f>
        <v>1214.3</v>
      </c>
      <c r="H270" s="281">
        <f t="shared" ref="H270:I270" si="140">H271</f>
        <v>1214.3</v>
      </c>
      <c r="I270" s="301">
        <f t="shared" si="140"/>
        <v>1214.2</v>
      </c>
      <c r="J270" s="195">
        <f t="shared" si="128"/>
        <v>99.991764802767037</v>
      </c>
      <c r="K270" s="423"/>
    </row>
    <row r="271" spans="2:11" ht="63" x14ac:dyDescent="0.3">
      <c r="B271" s="316" t="s">
        <v>119</v>
      </c>
      <c r="C271" s="93">
        <v>901</v>
      </c>
      <c r="D271" s="94" t="s">
        <v>165</v>
      </c>
      <c r="E271" s="95" t="s">
        <v>617</v>
      </c>
      <c r="F271" s="98" t="s">
        <v>118</v>
      </c>
      <c r="G271" s="281">
        <v>1214.3</v>
      </c>
      <c r="H271" s="281">
        <v>1214.3</v>
      </c>
      <c r="I271" s="301">
        <v>1214.2</v>
      </c>
      <c r="J271" s="195">
        <f t="shared" si="128"/>
        <v>99.991764802767037</v>
      </c>
      <c r="K271" s="423"/>
    </row>
    <row r="272" spans="2:11" ht="94.5" x14ac:dyDescent="0.3">
      <c r="B272" s="316" t="s">
        <v>853</v>
      </c>
      <c r="C272" s="93">
        <v>901</v>
      </c>
      <c r="D272" s="94" t="s">
        <v>165</v>
      </c>
      <c r="E272" s="95" t="s">
        <v>721</v>
      </c>
      <c r="F272" s="98"/>
      <c r="G272" s="281">
        <f>G273</f>
        <v>587</v>
      </c>
      <c r="H272" s="281">
        <f t="shared" ref="H272:I272" si="141">H273</f>
        <v>587</v>
      </c>
      <c r="I272" s="301">
        <f t="shared" si="141"/>
        <v>0</v>
      </c>
      <c r="J272" s="195">
        <f t="shared" si="128"/>
        <v>0</v>
      </c>
      <c r="K272" s="423"/>
    </row>
    <row r="273" spans="2:11" ht="110.25" x14ac:dyDescent="0.3">
      <c r="B273" s="316" t="s">
        <v>723</v>
      </c>
      <c r="C273" s="93">
        <v>901</v>
      </c>
      <c r="D273" s="94" t="s">
        <v>165</v>
      </c>
      <c r="E273" s="95" t="s">
        <v>722</v>
      </c>
      <c r="F273" s="98"/>
      <c r="G273" s="281">
        <f>G274</f>
        <v>587</v>
      </c>
      <c r="H273" s="281">
        <f t="shared" ref="H273:I273" si="142">H274</f>
        <v>587</v>
      </c>
      <c r="I273" s="301">
        <f t="shared" si="142"/>
        <v>0</v>
      </c>
      <c r="J273" s="195">
        <f t="shared" si="128"/>
        <v>0</v>
      </c>
      <c r="K273" s="423"/>
    </row>
    <row r="274" spans="2:11" ht="63" x14ac:dyDescent="0.3">
      <c r="B274" s="316" t="s">
        <v>119</v>
      </c>
      <c r="C274" s="93">
        <v>901</v>
      </c>
      <c r="D274" s="94" t="s">
        <v>165</v>
      </c>
      <c r="E274" s="95" t="s">
        <v>722</v>
      </c>
      <c r="F274" s="98" t="s">
        <v>118</v>
      </c>
      <c r="G274" s="281">
        <v>587</v>
      </c>
      <c r="H274" s="281">
        <v>587</v>
      </c>
      <c r="I274" s="301">
        <v>0</v>
      </c>
      <c r="J274" s="195">
        <f t="shared" si="128"/>
        <v>0</v>
      </c>
      <c r="K274" s="423"/>
    </row>
    <row r="275" spans="2:11" ht="94.5" x14ac:dyDescent="0.3">
      <c r="B275" s="316" t="s">
        <v>427</v>
      </c>
      <c r="C275" s="104">
        <v>901</v>
      </c>
      <c r="D275" s="105" t="s">
        <v>165</v>
      </c>
      <c r="E275" s="105" t="s">
        <v>220</v>
      </c>
      <c r="F275" s="94"/>
      <c r="G275" s="280">
        <f>G276</f>
        <v>4826.3</v>
      </c>
      <c r="H275" s="280">
        <f t="shared" ref="H275:I275" si="143">H276</f>
        <v>4826.3</v>
      </c>
      <c r="I275" s="300">
        <f t="shared" si="143"/>
        <v>2917.8</v>
      </c>
      <c r="J275" s="195">
        <f t="shared" si="128"/>
        <v>60.456250129498791</v>
      </c>
      <c r="K275" s="423"/>
    </row>
    <row r="276" spans="2:11" ht="31.5" x14ac:dyDescent="0.3">
      <c r="B276" s="324" t="s">
        <v>576</v>
      </c>
      <c r="C276" s="104">
        <v>901</v>
      </c>
      <c r="D276" s="105" t="s">
        <v>165</v>
      </c>
      <c r="E276" s="106" t="s">
        <v>619</v>
      </c>
      <c r="F276" s="105"/>
      <c r="G276" s="279">
        <f>G277</f>
        <v>4826.3</v>
      </c>
      <c r="H276" s="279">
        <f>H277</f>
        <v>4826.3</v>
      </c>
      <c r="I276" s="299">
        <f>I277</f>
        <v>2917.8</v>
      </c>
      <c r="J276" s="195">
        <f t="shared" si="128"/>
        <v>60.456250129498791</v>
      </c>
      <c r="K276" s="423"/>
    </row>
    <row r="277" spans="2:11" ht="63" x14ac:dyDescent="0.3">
      <c r="B277" s="316" t="s">
        <v>119</v>
      </c>
      <c r="C277" s="93">
        <v>901</v>
      </c>
      <c r="D277" s="94" t="s">
        <v>165</v>
      </c>
      <c r="E277" s="95" t="s">
        <v>619</v>
      </c>
      <c r="F277" s="94" t="s">
        <v>118</v>
      </c>
      <c r="G277" s="280">
        <v>4826.3</v>
      </c>
      <c r="H277" s="283">
        <v>4826.3</v>
      </c>
      <c r="I277" s="283">
        <v>2917.8</v>
      </c>
      <c r="J277" s="399">
        <f t="shared" si="128"/>
        <v>60.456250129498791</v>
      </c>
      <c r="K277" s="423"/>
    </row>
    <row r="278" spans="2:11" ht="78.75" x14ac:dyDescent="0.3">
      <c r="B278" s="316" t="s">
        <v>674</v>
      </c>
      <c r="C278" s="93">
        <v>901</v>
      </c>
      <c r="D278" s="94" t="s">
        <v>165</v>
      </c>
      <c r="E278" s="95" t="s">
        <v>675</v>
      </c>
      <c r="F278" s="94"/>
      <c r="G278" s="280">
        <f>G279</f>
        <v>0</v>
      </c>
      <c r="H278" s="280">
        <f t="shared" ref="H278:I278" si="144">H279</f>
        <v>0</v>
      </c>
      <c r="I278" s="280">
        <f t="shared" si="144"/>
        <v>0</v>
      </c>
      <c r="J278" s="399" t="e">
        <f t="shared" si="128"/>
        <v>#DIV/0!</v>
      </c>
      <c r="K278" s="423"/>
    </row>
    <row r="279" spans="2:11" ht="63" x14ac:dyDescent="0.3">
      <c r="B279" s="316" t="s">
        <v>119</v>
      </c>
      <c r="C279" s="93">
        <v>901</v>
      </c>
      <c r="D279" s="94" t="s">
        <v>165</v>
      </c>
      <c r="E279" s="95" t="s">
        <v>675</v>
      </c>
      <c r="F279" s="94" t="s">
        <v>118</v>
      </c>
      <c r="G279" s="280">
        <v>0</v>
      </c>
      <c r="H279" s="280">
        <v>0</v>
      </c>
      <c r="I279" s="280">
        <v>0</v>
      </c>
      <c r="J279" s="399" t="e">
        <f t="shared" si="128"/>
        <v>#DIV/0!</v>
      </c>
      <c r="K279" s="423"/>
    </row>
    <row r="280" spans="2:11" ht="31.5" x14ac:dyDescent="0.3">
      <c r="B280" s="316" t="s">
        <v>417</v>
      </c>
      <c r="C280" s="93">
        <v>901</v>
      </c>
      <c r="D280" s="94" t="s">
        <v>165</v>
      </c>
      <c r="E280" s="95" t="s">
        <v>40</v>
      </c>
      <c r="F280" s="94"/>
      <c r="G280" s="280">
        <f>G281+G283</f>
        <v>125.5</v>
      </c>
      <c r="H280" s="280">
        <f t="shared" ref="H280:I280" si="145">H281+H283</f>
        <v>382.7</v>
      </c>
      <c r="I280" s="280">
        <f t="shared" si="145"/>
        <v>382.5</v>
      </c>
      <c r="J280" s="399">
        <f t="shared" si="128"/>
        <v>99.947739743924743</v>
      </c>
      <c r="K280" s="423"/>
    </row>
    <row r="281" spans="2:11" ht="31.5" x14ac:dyDescent="0.3">
      <c r="B281" s="316" t="s">
        <v>293</v>
      </c>
      <c r="C281" s="93">
        <v>901</v>
      </c>
      <c r="D281" s="94" t="s">
        <v>165</v>
      </c>
      <c r="E281" s="128" t="s">
        <v>62</v>
      </c>
      <c r="F281" s="94"/>
      <c r="G281" s="280">
        <f>G282</f>
        <v>0</v>
      </c>
      <c r="H281" s="280">
        <f t="shared" ref="H281:I281" si="146">H282</f>
        <v>257.2</v>
      </c>
      <c r="I281" s="280">
        <f t="shared" si="146"/>
        <v>257.2</v>
      </c>
      <c r="J281" s="399">
        <f t="shared" si="128"/>
        <v>100</v>
      </c>
      <c r="K281" s="423"/>
    </row>
    <row r="282" spans="2:11" ht="63" x14ac:dyDescent="0.3">
      <c r="B282" s="316" t="s">
        <v>119</v>
      </c>
      <c r="C282" s="107">
        <v>901</v>
      </c>
      <c r="D282" s="94" t="s">
        <v>165</v>
      </c>
      <c r="E282" s="122" t="s">
        <v>62</v>
      </c>
      <c r="F282" s="112" t="s">
        <v>118</v>
      </c>
      <c r="G282" s="287">
        <v>0</v>
      </c>
      <c r="H282" s="287">
        <v>257.2</v>
      </c>
      <c r="I282" s="307">
        <v>257.2</v>
      </c>
      <c r="J282" s="398">
        <f t="shared" si="128"/>
        <v>100</v>
      </c>
      <c r="K282" s="423"/>
    </row>
    <row r="283" spans="2:11" ht="47.25" x14ac:dyDescent="0.3">
      <c r="B283" s="315" t="s">
        <v>424</v>
      </c>
      <c r="C283" s="118">
        <v>901</v>
      </c>
      <c r="D283" s="108" t="s">
        <v>165</v>
      </c>
      <c r="E283" s="113" t="s">
        <v>425</v>
      </c>
      <c r="F283" s="94"/>
      <c r="G283" s="404">
        <f>G284+G285</f>
        <v>125.5</v>
      </c>
      <c r="H283" s="404">
        <f t="shared" ref="H283:I283" si="147">H284+H285</f>
        <v>125.5</v>
      </c>
      <c r="I283" s="404">
        <f t="shared" si="147"/>
        <v>125.30000000000001</v>
      </c>
      <c r="J283" s="398">
        <f t="shared" si="128"/>
        <v>99.84063745019921</v>
      </c>
      <c r="K283" s="423"/>
    </row>
    <row r="284" spans="2:11" ht="63" x14ac:dyDescent="0.3">
      <c r="B284" s="316" t="s">
        <v>119</v>
      </c>
      <c r="C284" s="118">
        <v>901</v>
      </c>
      <c r="D284" s="108" t="s">
        <v>165</v>
      </c>
      <c r="E284" s="109" t="s">
        <v>425</v>
      </c>
      <c r="F284" s="105" t="s">
        <v>118</v>
      </c>
      <c r="G284" s="404">
        <v>120.5</v>
      </c>
      <c r="H284" s="280">
        <v>120.5</v>
      </c>
      <c r="I284" s="280">
        <v>120.4</v>
      </c>
      <c r="J284" s="398">
        <f t="shared" si="128"/>
        <v>99.91701244813278</v>
      </c>
      <c r="K284" s="423"/>
    </row>
    <row r="285" spans="2:11" ht="16.149999999999999" customHeight="1" thickBot="1" x14ac:dyDescent="0.35">
      <c r="B285" s="315" t="s">
        <v>444</v>
      </c>
      <c r="C285" s="118">
        <v>901</v>
      </c>
      <c r="D285" s="108" t="s">
        <v>165</v>
      </c>
      <c r="E285" s="109" t="s">
        <v>425</v>
      </c>
      <c r="F285" s="108" t="s">
        <v>443</v>
      </c>
      <c r="G285" s="412">
        <v>5</v>
      </c>
      <c r="H285" s="287">
        <v>5</v>
      </c>
      <c r="I285" s="307">
        <v>4.9000000000000004</v>
      </c>
      <c r="J285" s="398">
        <f t="shared" si="128"/>
        <v>98.000000000000014</v>
      </c>
      <c r="K285" s="423"/>
    </row>
    <row r="286" spans="2:11" ht="19.5" thickBot="1" x14ac:dyDescent="0.35">
      <c r="B286" s="314" t="s">
        <v>166</v>
      </c>
      <c r="C286" s="88">
        <v>901</v>
      </c>
      <c r="D286" s="89" t="s">
        <v>167</v>
      </c>
      <c r="E286" s="89"/>
      <c r="F286" s="89"/>
      <c r="G286" s="282">
        <f>G287+G310</f>
        <v>163182.6</v>
      </c>
      <c r="H286" s="282">
        <f>H287+H310</f>
        <v>163182.60000000003</v>
      </c>
      <c r="I286" s="296">
        <f>I287+I310</f>
        <v>81291.100000000006</v>
      </c>
      <c r="J286" s="212">
        <f>I286/H286*100</f>
        <v>49.816034307579358</v>
      </c>
      <c r="K286" s="423"/>
    </row>
    <row r="287" spans="2:11" ht="110.25" x14ac:dyDescent="0.3">
      <c r="B287" s="327" t="s">
        <v>516</v>
      </c>
      <c r="C287" s="104">
        <v>901</v>
      </c>
      <c r="D287" s="105" t="s">
        <v>167</v>
      </c>
      <c r="E287" s="115" t="s">
        <v>236</v>
      </c>
      <c r="F287" s="116"/>
      <c r="G287" s="279">
        <f>G288+G304+G307</f>
        <v>106133</v>
      </c>
      <c r="H287" s="279">
        <f>H288+H304+H307</f>
        <v>161580.00000000003</v>
      </c>
      <c r="I287" s="299">
        <f>I288+I304+I307</f>
        <v>79688.5</v>
      </c>
      <c r="J287" s="195">
        <f t="shared" ref="J287:J312" si="148">I287/H287*100</f>
        <v>49.318294343359319</v>
      </c>
      <c r="K287" s="423"/>
    </row>
    <row r="288" spans="2:11" ht="78.75" x14ac:dyDescent="0.3">
      <c r="B288" s="319" t="s">
        <v>686</v>
      </c>
      <c r="C288" s="118">
        <v>901</v>
      </c>
      <c r="D288" s="108" t="s">
        <v>167</v>
      </c>
      <c r="E288" s="109" t="s">
        <v>254</v>
      </c>
      <c r="F288" s="124"/>
      <c r="G288" s="280">
        <f>G291+G298+G294+G296+G289+G300+G302</f>
        <v>103181.8</v>
      </c>
      <c r="H288" s="280">
        <f t="shared" ref="H288:I288" si="149">H291+H298+H294+H296+H289+H300+H302</f>
        <v>158628.80000000002</v>
      </c>
      <c r="I288" s="280">
        <f t="shared" si="149"/>
        <v>76737.399999999994</v>
      </c>
      <c r="J288" s="195">
        <f t="shared" si="148"/>
        <v>48.375452629030782</v>
      </c>
      <c r="K288" s="423"/>
    </row>
    <row r="289" spans="2:11" ht="94.5" x14ac:dyDescent="0.3">
      <c r="B289" s="319" t="s">
        <v>725</v>
      </c>
      <c r="C289" s="111">
        <v>901</v>
      </c>
      <c r="D289" s="121" t="s">
        <v>167</v>
      </c>
      <c r="E289" s="95" t="s">
        <v>724</v>
      </c>
      <c r="F289" s="124"/>
      <c r="G289" s="280">
        <f>G290</f>
        <v>22608</v>
      </c>
      <c r="H289" s="280">
        <f t="shared" ref="H289:I289" si="150">H290</f>
        <v>22608</v>
      </c>
      <c r="I289" s="300">
        <f t="shared" si="150"/>
        <v>78.8</v>
      </c>
      <c r="J289" s="195">
        <f t="shared" si="148"/>
        <v>0.34854918612880392</v>
      </c>
      <c r="K289" s="423"/>
    </row>
    <row r="290" spans="2:11" x14ac:dyDescent="0.3">
      <c r="B290" s="329" t="s">
        <v>28</v>
      </c>
      <c r="C290" s="111">
        <v>901</v>
      </c>
      <c r="D290" s="121" t="s">
        <v>167</v>
      </c>
      <c r="E290" s="95" t="s">
        <v>724</v>
      </c>
      <c r="F290" s="121" t="s">
        <v>282</v>
      </c>
      <c r="G290" s="280">
        <v>22608</v>
      </c>
      <c r="H290" s="280">
        <v>22608</v>
      </c>
      <c r="I290" s="300">
        <v>78.8</v>
      </c>
      <c r="J290" s="195">
        <f t="shared" si="148"/>
        <v>0.34854918612880392</v>
      </c>
      <c r="K290" s="423"/>
    </row>
    <row r="291" spans="2:11" ht="78.75" x14ac:dyDescent="0.3">
      <c r="B291" s="316" t="s">
        <v>146</v>
      </c>
      <c r="C291" s="118">
        <v>901</v>
      </c>
      <c r="D291" s="108" t="s">
        <v>167</v>
      </c>
      <c r="E291" s="109" t="s">
        <v>502</v>
      </c>
      <c r="F291" s="124"/>
      <c r="G291" s="280">
        <f>G292+G293</f>
        <v>484</v>
      </c>
      <c r="H291" s="280">
        <f t="shared" ref="H291:I291" si="151">H292+H293</f>
        <v>484</v>
      </c>
      <c r="I291" s="300">
        <f t="shared" si="151"/>
        <v>484</v>
      </c>
      <c r="J291" s="195">
        <f t="shared" si="148"/>
        <v>100</v>
      </c>
      <c r="K291" s="423"/>
    </row>
    <row r="292" spans="2:11" ht="58.15" customHeight="1" x14ac:dyDescent="0.3">
      <c r="B292" s="316" t="s">
        <v>119</v>
      </c>
      <c r="C292" s="111">
        <v>901</v>
      </c>
      <c r="D292" s="121" t="s">
        <v>167</v>
      </c>
      <c r="E292" s="95" t="s">
        <v>502</v>
      </c>
      <c r="F292" s="121" t="s">
        <v>118</v>
      </c>
      <c r="G292" s="281">
        <v>484</v>
      </c>
      <c r="H292" s="284">
        <v>484</v>
      </c>
      <c r="I292" s="303">
        <v>484</v>
      </c>
      <c r="J292" s="195">
        <f t="shared" si="148"/>
        <v>100</v>
      </c>
      <c r="K292" s="423"/>
    </row>
    <row r="293" spans="2:11" x14ac:dyDescent="0.3">
      <c r="B293" s="329" t="s">
        <v>28</v>
      </c>
      <c r="C293" s="111">
        <v>901</v>
      </c>
      <c r="D293" s="121" t="s">
        <v>167</v>
      </c>
      <c r="E293" s="95" t="s">
        <v>502</v>
      </c>
      <c r="F293" s="121" t="s">
        <v>282</v>
      </c>
      <c r="G293" s="281">
        <v>0</v>
      </c>
      <c r="H293" s="284">
        <v>0</v>
      </c>
      <c r="I293" s="303">
        <v>0</v>
      </c>
      <c r="J293" s="195" t="e">
        <f t="shared" si="148"/>
        <v>#DIV/0!</v>
      </c>
      <c r="K293" s="423"/>
    </row>
    <row r="294" spans="2:11" ht="31.5" x14ac:dyDescent="0.3">
      <c r="B294" s="316" t="s">
        <v>657</v>
      </c>
      <c r="C294" s="118">
        <v>901</v>
      </c>
      <c r="D294" s="108" t="s">
        <v>167</v>
      </c>
      <c r="E294" s="109" t="s">
        <v>658</v>
      </c>
      <c r="F294" s="124"/>
      <c r="G294" s="281">
        <f>G295</f>
        <v>0</v>
      </c>
      <c r="H294" s="281">
        <f t="shared" ref="H294:I294" si="152">H295</f>
        <v>0</v>
      </c>
      <c r="I294" s="301">
        <f t="shared" si="152"/>
        <v>0</v>
      </c>
      <c r="J294" s="195" t="e">
        <f t="shared" si="148"/>
        <v>#DIV/0!</v>
      </c>
      <c r="K294" s="423"/>
    </row>
    <row r="295" spans="2:11" ht="63" x14ac:dyDescent="0.3">
      <c r="B295" s="316" t="s">
        <v>119</v>
      </c>
      <c r="C295" s="111">
        <v>901</v>
      </c>
      <c r="D295" s="121" t="s">
        <v>167</v>
      </c>
      <c r="E295" s="109" t="s">
        <v>658</v>
      </c>
      <c r="F295" s="121" t="s">
        <v>118</v>
      </c>
      <c r="G295" s="281">
        <v>0</v>
      </c>
      <c r="H295" s="284">
        <v>0</v>
      </c>
      <c r="I295" s="303">
        <v>0</v>
      </c>
      <c r="J295" s="195" t="e">
        <f t="shared" si="148"/>
        <v>#DIV/0!</v>
      </c>
      <c r="K295" s="423"/>
    </row>
    <row r="296" spans="2:11" ht="78.75" x14ac:dyDescent="0.3">
      <c r="B296" s="316" t="s">
        <v>732</v>
      </c>
      <c r="C296" s="111">
        <v>901</v>
      </c>
      <c r="D296" s="121" t="s">
        <v>167</v>
      </c>
      <c r="E296" s="95" t="s">
        <v>673</v>
      </c>
      <c r="F296" s="121"/>
      <c r="G296" s="281">
        <f>G297</f>
        <v>80000</v>
      </c>
      <c r="H296" s="281">
        <f t="shared" ref="H296:I296" si="153">H297</f>
        <v>80000</v>
      </c>
      <c r="I296" s="301">
        <f t="shared" si="153"/>
        <v>24000</v>
      </c>
      <c r="J296" s="195">
        <f t="shared" si="148"/>
        <v>30</v>
      </c>
      <c r="K296" s="423"/>
    </row>
    <row r="297" spans="2:11" ht="16.899999999999999" customHeight="1" x14ac:dyDescent="0.3">
      <c r="B297" s="328" t="s">
        <v>495</v>
      </c>
      <c r="C297" s="111">
        <v>901</v>
      </c>
      <c r="D297" s="121" t="s">
        <v>167</v>
      </c>
      <c r="E297" s="95" t="s">
        <v>673</v>
      </c>
      <c r="F297" s="121" t="s">
        <v>201</v>
      </c>
      <c r="G297" s="281">
        <v>80000</v>
      </c>
      <c r="H297" s="284">
        <v>80000</v>
      </c>
      <c r="I297" s="303">
        <v>24000</v>
      </c>
      <c r="J297" s="195">
        <f t="shared" si="148"/>
        <v>30</v>
      </c>
      <c r="K297" s="423"/>
    </row>
    <row r="298" spans="2:11" ht="60" customHeight="1" x14ac:dyDescent="0.3">
      <c r="B298" s="316" t="s">
        <v>596</v>
      </c>
      <c r="C298" s="111">
        <v>901</v>
      </c>
      <c r="D298" s="121" t="s">
        <v>167</v>
      </c>
      <c r="E298" s="95" t="s">
        <v>680</v>
      </c>
      <c r="F298" s="121"/>
      <c r="G298" s="281">
        <f>G299</f>
        <v>52.7</v>
      </c>
      <c r="H298" s="281">
        <f t="shared" ref="H298:I298" si="154">H299</f>
        <v>52.7</v>
      </c>
      <c r="I298" s="301">
        <f t="shared" si="154"/>
        <v>52.7</v>
      </c>
      <c r="J298" s="195">
        <f t="shared" si="148"/>
        <v>100</v>
      </c>
      <c r="K298" s="423"/>
    </row>
    <row r="299" spans="2:11" ht="63" x14ac:dyDescent="0.3">
      <c r="B299" s="316" t="s">
        <v>119</v>
      </c>
      <c r="C299" s="111">
        <v>901</v>
      </c>
      <c r="D299" s="121" t="s">
        <v>167</v>
      </c>
      <c r="E299" s="95" t="s">
        <v>680</v>
      </c>
      <c r="F299" s="121" t="s">
        <v>118</v>
      </c>
      <c r="G299" s="281">
        <v>52.7</v>
      </c>
      <c r="H299" s="284">
        <v>52.7</v>
      </c>
      <c r="I299" s="303">
        <v>52.7</v>
      </c>
      <c r="J299" s="195">
        <f t="shared" si="148"/>
        <v>100</v>
      </c>
      <c r="K299" s="423"/>
    </row>
    <row r="300" spans="2:11" ht="63" x14ac:dyDescent="0.3">
      <c r="B300" s="316" t="s">
        <v>738</v>
      </c>
      <c r="C300" s="111">
        <v>901</v>
      </c>
      <c r="D300" s="121" t="s">
        <v>167</v>
      </c>
      <c r="E300" s="99" t="s">
        <v>737</v>
      </c>
      <c r="F300" s="121"/>
      <c r="G300" s="281">
        <f>G301</f>
        <v>0</v>
      </c>
      <c r="H300" s="281">
        <f t="shared" ref="H300:I300" si="155">H301</f>
        <v>55447</v>
      </c>
      <c r="I300" s="301">
        <f t="shared" si="155"/>
        <v>52121.9</v>
      </c>
      <c r="J300" s="195">
        <f t="shared" si="148"/>
        <v>94.003102061428038</v>
      </c>
      <c r="K300" s="423"/>
    </row>
    <row r="301" spans="2:11" ht="63" x14ac:dyDescent="0.3">
      <c r="B301" s="316" t="s">
        <v>119</v>
      </c>
      <c r="C301" s="111">
        <v>901</v>
      </c>
      <c r="D301" s="121" t="s">
        <v>167</v>
      </c>
      <c r="E301" s="99" t="s">
        <v>737</v>
      </c>
      <c r="F301" s="121" t="s">
        <v>118</v>
      </c>
      <c r="G301" s="281">
        <v>0</v>
      </c>
      <c r="H301" s="284">
        <v>55447</v>
      </c>
      <c r="I301" s="303">
        <v>52121.9</v>
      </c>
      <c r="J301" s="195">
        <f t="shared" si="148"/>
        <v>94.003102061428038</v>
      </c>
      <c r="K301" s="423"/>
    </row>
    <row r="302" spans="2:11" ht="43.15" customHeight="1" x14ac:dyDescent="0.3">
      <c r="B302" s="316" t="s">
        <v>829</v>
      </c>
      <c r="C302" s="111">
        <v>901</v>
      </c>
      <c r="D302" s="121" t="s">
        <v>167</v>
      </c>
      <c r="E302" s="95" t="s">
        <v>830</v>
      </c>
      <c r="F302" s="121"/>
      <c r="G302" s="408">
        <f>G303</f>
        <v>37.1</v>
      </c>
      <c r="H302" s="408">
        <f t="shared" ref="H302:I302" si="156">H303</f>
        <v>37.1</v>
      </c>
      <c r="I302" s="408">
        <f t="shared" si="156"/>
        <v>0</v>
      </c>
      <c r="J302" s="195">
        <f t="shared" si="148"/>
        <v>0</v>
      </c>
      <c r="K302" s="423"/>
    </row>
    <row r="303" spans="2:11" ht="63" x14ac:dyDescent="0.3">
      <c r="B303" s="316" t="s">
        <v>119</v>
      </c>
      <c r="C303" s="111">
        <v>901</v>
      </c>
      <c r="D303" s="121" t="s">
        <v>167</v>
      </c>
      <c r="E303" s="95" t="s">
        <v>830</v>
      </c>
      <c r="F303" s="121" t="s">
        <v>118</v>
      </c>
      <c r="G303" s="408">
        <v>37.1</v>
      </c>
      <c r="H303" s="396">
        <v>37.1</v>
      </c>
      <c r="I303" s="395">
        <v>0</v>
      </c>
      <c r="J303" s="393">
        <f t="shared" si="148"/>
        <v>0</v>
      </c>
      <c r="K303" s="423"/>
    </row>
    <row r="304" spans="2:11" x14ac:dyDescent="0.3">
      <c r="B304" s="316" t="s">
        <v>453</v>
      </c>
      <c r="C304" s="93">
        <v>901</v>
      </c>
      <c r="D304" s="94" t="s">
        <v>167</v>
      </c>
      <c r="E304" s="97" t="s">
        <v>454</v>
      </c>
      <c r="F304" s="94"/>
      <c r="G304" s="280">
        <f>G305</f>
        <v>88.2</v>
      </c>
      <c r="H304" s="280">
        <f t="shared" ref="H304:I304" si="157">H305</f>
        <v>88.2</v>
      </c>
      <c r="I304" s="300">
        <f t="shared" si="157"/>
        <v>88.1</v>
      </c>
      <c r="J304" s="195">
        <f t="shared" si="148"/>
        <v>99.886621315192741</v>
      </c>
      <c r="K304" s="423"/>
    </row>
    <row r="305" spans="2:11" ht="63" x14ac:dyDescent="0.3">
      <c r="B305" s="316" t="s">
        <v>452</v>
      </c>
      <c r="C305" s="118">
        <v>901</v>
      </c>
      <c r="D305" s="94" t="s">
        <v>167</v>
      </c>
      <c r="E305" s="97" t="s">
        <v>501</v>
      </c>
      <c r="F305" s="94"/>
      <c r="G305" s="280">
        <f>G306</f>
        <v>88.2</v>
      </c>
      <c r="H305" s="280">
        <f t="shared" ref="H305:I305" si="158">H306</f>
        <v>88.2</v>
      </c>
      <c r="I305" s="300">
        <f t="shared" si="158"/>
        <v>88.1</v>
      </c>
      <c r="J305" s="195">
        <f t="shared" si="148"/>
        <v>99.886621315192741</v>
      </c>
      <c r="K305" s="423"/>
    </row>
    <row r="306" spans="2:11" ht="63" x14ac:dyDescent="0.3">
      <c r="B306" s="320" t="s">
        <v>119</v>
      </c>
      <c r="C306" s="118">
        <v>901</v>
      </c>
      <c r="D306" s="94" t="s">
        <v>167</v>
      </c>
      <c r="E306" s="93" t="s">
        <v>501</v>
      </c>
      <c r="F306" s="94" t="s">
        <v>118</v>
      </c>
      <c r="G306" s="280">
        <v>88.2</v>
      </c>
      <c r="H306" s="283">
        <v>88.2</v>
      </c>
      <c r="I306" s="302">
        <v>88.1</v>
      </c>
      <c r="J306" s="195">
        <f t="shared" si="148"/>
        <v>99.886621315192741</v>
      </c>
      <c r="K306" s="423"/>
    </row>
    <row r="307" spans="2:11" ht="78.75" x14ac:dyDescent="0.3">
      <c r="B307" s="316" t="s">
        <v>561</v>
      </c>
      <c r="C307" s="104">
        <v>901</v>
      </c>
      <c r="D307" s="94" t="s">
        <v>167</v>
      </c>
      <c r="E307" s="106" t="s">
        <v>562</v>
      </c>
      <c r="F307" s="112"/>
      <c r="G307" s="279">
        <f>G308</f>
        <v>2863</v>
      </c>
      <c r="H307" s="279">
        <f t="shared" ref="H307:I307" si="159">H308</f>
        <v>2863</v>
      </c>
      <c r="I307" s="299">
        <f t="shared" si="159"/>
        <v>2863</v>
      </c>
      <c r="J307" s="195">
        <f t="shared" si="148"/>
        <v>100</v>
      </c>
      <c r="K307" s="423"/>
    </row>
    <row r="308" spans="2:11" ht="141.75" x14ac:dyDescent="0.3">
      <c r="B308" s="316" t="s">
        <v>269</v>
      </c>
      <c r="C308" s="93">
        <v>901</v>
      </c>
      <c r="D308" s="94" t="s">
        <v>167</v>
      </c>
      <c r="E308" s="95" t="s">
        <v>563</v>
      </c>
      <c r="F308" s="135"/>
      <c r="G308" s="280">
        <f>G309</f>
        <v>2863</v>
      </c>
      <c r="H308" s="280">
        <f t="shared" ref="H308:I308" si="160">H309</f>
        <v>2863</v>
      </c>
      <c r="I308" s="300">
        <f t="shared" si="160"/>
        <v>2863</v>
      </c>
      <c r="J308" s="195">
        <f t="shared" si="148"/>
        <v>100</v>
      </c>
      <c r="K308" s="423"/>
    </row>
    <row r="309" spans="2:11" ht="94.5" x14ac:dyDescent="0.3">
      <c r="B309" s="336" t="s">
        <v>334</v>
      </c>
      <c r="C309" s="93">
        <v>901</v>
      </c>
      <c r="D309" s="94" t="s">
        <v>167</v>
      </c>
      <c r="E309" s="95" t="s">
        <v>563</v>
      </c>
      <c r="F309" s="94" t="s">
        <v>255</v>
      </c>
      <c r="G309" s="280">
        <v>2863</v>
      </c>
      <c r="H309" s="283">
        <v>2863</v>
      </c>
      <c r="I309" s="302">
        <v>2863</v>
      </c>
      <c r="J309" s="195">
        <f t="shared" si="148"/>
        <v>100</v>
      </c>
      <c r="K309" s="423"/>
    </row>
    <row r="310" spans="2:11" ht="31.5" x14ac:dyDescent="0.3">
      <c r="B310" s="315" t="s">
        <v>417</v>
      </c>
      <c r="C310" s="118">
        <v>901</v>
      </c>
      <c r="D310" s="108" t="s">
        <v>167</v>
      </c>
      <c r="E310" s="113" t="s">
        <v>40</v>
      </c>
      <c r="F310" s="121"/>
      <c r="G310" s="280">
        <f>G313+G311</f>
        <v>57049.599999999999</v>
      </c>
      <c r="H310" s="280">
        <f t="shared" ref="H310:I310" si="161">H313+H311</f>
        <v>1602.6</v>
      </c>
      <c r="I310" s="300">
        <f t="shared" si="161"/>
        <v>1602.6</v>
      </c>
      <c r="J310" s="195">
        <f t="shared" si="148"/>
        <v>100</v>
      </c>
      <c r="K310" s="423"/>
    </row>
    <row r="311" spans="2:11" ht="47.25" x14ac:dyDescent="0.3">
      <c r="B311" s="315" t="s">
        <v>727</v>
      </c>
      <c r="C311" s="118">
        <v>901</v>
      </c>
      <c r="D311" s="108" t="s">
        <v>167</v>
      </c>
      <c r="E311" s="113" t="s">
        <v>726</v>
      </c>
      <c r="F311" s="121"/>
      <c r="G311" s="280">
        <f>G312</f>
        <v>1602.6</v>
      </c>
      <c r="H311" s="280">
        <f t="shared" ref="H311:I311" si="162">H312</f>
        <v>1602.6</v>
      </c>
      <c r="I311" s="300">
        <f t="shared" si="162"/>
        <v>1602.6</v>
      </c>
      <c r="J311" s="195">
        <f t="shared" si="148"/>
        <v>100</v>
      </c>
      <c r="K311" s="423"/>
    </row>
    <row r="312" spans="2:11" ht="31.5" x14ac:dyDescent="0.3">
      <c r="B312" s="316" t="s">
        <v>110</v>
      </c>
      <c r="C312" s="97">
        <v>901</v>
      </c>
      <c r="D312" s="98" t="s">
        <v>167</v>
      </c>
      <c r="E312" s="113" t="s">
        <v>726</v>
      </c>
      <c r="F312" s="121" t="s">
        <v>109</v>
      </c>
      <c r="G312" s="280">
        <v>1602.6</v>
      </c>
      <c r="H312" s="280">
        <v>1602.6</v>
      </c>
      <c r="I312" s="300">
        <v>1602.6</v>
      </c>
      <c r="J312" s="195">
        <f t="shared" si="148"/>
        <v>100</v>
      </c>
      <c r="K312" s="423"/>
    </row>
    <row r="313" spans="2:11" ht="63" x14ac:dyDescent="0.3">
      <c r="B313" s="316" t="s">
        <v>568</v>
      </c>
      <c r="C313" s="118">
        <v>901</v>
      </c>
      <c r="D313" s="108" t="s">
        <v>167</v>
      </c>
      <c r="E313" s="113" t="s">
        <v>569</v>
      </c>
      <c r="F313" s="121"/>
      <c r="G313" s="280">
        <f>G314</f>
        <v>55447</v>
      </c>
      <c r="H313" s="280">
        <f t="shared" ref="H313:I313" si="163">H314</f>
        <v>0</v>
      </c>
      <c r="I313" s="300">
        <f t="shared" si="163"/>
        <v>0</v>
      </c>
      <c r="J313" s="195">
        <v>0</v>
      </c>
      <c r="K313" s="423"/>
    </row>
    <row r="314" spans="2:11" ht="18.600000000000001" customHeight="1" thickBot="1" x14ac:dyDescent="0.35">
      <c r="B314" s="328" t="s">
        <v>495</v>
      </c>
      <c r="C314" s="97">
        <v>901</v>
      </c>
      <c r="D314" s="98" t="s">
        <v>167</v>
      </c>
      <c r="E314" s="99" t="s">
        <v>569</v>
      </c>
      <c r="F314" s="98" t="s">
        <v>201</v>
      </c>
      <c r="G314" s="281">
        <v>55447</v>
      </c>
      <c r="H314" s="284">
        <v>0</v>
      </c>
      <c r="I314" s="303">
        <v>0</v>
      </c>
      <c r="J314" s="403">
        <v>0</v>
      </c>
      <c r="K314" s="423"/>
    </row>
    <row r="315" spans="2:11" ht="19.5" thickBot="1" x14ac:dyDescent="0.35">
      <c r="B315" s="314" t="s">
        <v>285</v>
      </c>
      <c r="C315" s="88">
        <v>901</v>
      </c>
      <c r="D315" s="89" t="s">
        <v>290</v>
      </c>
      <c r="E315" s="89"/>
      <c r="F315" s="89"/>
      <c r="G315" s="282">
        <f>G316+G367+G374+G360+G378</f>
        <v>129961.2</v>
      </c>
      <c r="H315" s="282">
        <f>H316+H367+H374+H360+H378</f>
        <v>133893.5</v>
      </c>
      <c r="I315" s="296">
        <f>I316+I367+I374+I360+I378</f>
        <v>112960.3</v>
      </c>
      <c r="J315" s="212">
        <f>I315/H315*100</f>
        <v>84.365783253107878</v>
      </c>
      <c r="K315" s="423"/>
    </row>
    <row r="316" spans="2:11" ht="94.5" x14ac:dyDescent="0.3">
      <c r="B316" s="318" t="s">
        <v>469</v>
      </c>
      <c r="C316" s="104">
        <v>901</v>
      </c>
      <c r="D316" s="105" t="s">
        <v>290</v>
      </c>
      <c r="E316" s="106" t="s">
        <v>230</v>
      </c>
      <c r="F316" s="116"/>
      <c r="G316" s="279">
        <f>G317+G319+G321+G323+G325+G332+G330+G337+G339+G344+G346+G351+G353+G358</f>
        <v>65338.600000000006</v>
      </c>
      <c r="H316" s="279">
        <f>H317+H319+H321+H323+H325+H332+H330+H337+H339+H344+H346+H351+H353+H358</f>
        <v>69270.900000000009</v>
      </c>
      <c r="I316" s="279">
        <f t="shared" ref="I316" si="164">I317+I319+I321+I323+I325+I332+I330+I337+I339+I344+I346+I351+I353+I358</f>
        <v>50085.4</v>
      </c>
      <c r="J316" s="195">
        <f t="shared" ref="J316:J395" si="165">I316/H316*100</f>
        <v>72.30366575286304</v>
      </c>
      <c r="K316" s="423"/>
    </row>
    <row r="317" spans="2:11" ht="63" x14ac:dyDescent="0.3">
      <c r="B317" s="330" t="s">
        <v>574</v>
      </c>
      <c r="C317" s="163">
        <v>901</v>
      </c>
      <c r="D317" s="105" t="s">
        <v>290</v>
      </c>
      <c r="E317" s="128" t="s">
        <v>575</v>
      </c>
      <c r="F317" s="116"/>
      <c r="G317" s="279">
        <f>G318</f>
        <v>6039.8</v>
      </c>
      <c r="H317" s="279">
        <f t="shared" ref="H317:I317" si="166">H318</f>
        <v>6039.8</v>
      </c>
      <c r="I317" s="299">
        <f t="shared" si="166"/>
        <v>6039.7</v>
      </c>
      <c r="J317" s="195">
        <f t="shared" si="165"/>
        <v>99.998344316036949</v>
      </c>
      <c r="K317" s="423"/>
    </row>
    <row r="318" spans="2:11" x14ac:dyDescent="0.3">
      <c r="B318" s="329" t="s">
        <v>28</v>
      </c>
      <c r="C318" s="104">
        <v>901</v>
      </c>
      <c r="D318" s="105" t="s">
        <v>290</v>
      </c>
      <c r="E318" s="128" t="s">
        <v>575</v>
      </c>
      <c r="F318" s="105" t="s">
        <v>282</v>
      </c>
      <c r="G318" s="279">
        <v>6039.8</v>
      </c>
      <c r="H318" s="279">
        <v>6039.8</v>
      </c>
      <c r="I318" s="299">
        <v>6039.7</v>
      </c>
      <c r="J318" s="195">
        <f t="shared" si="165"/>
        <v>99.998344316036949</v>
      </c>
      <c r="K318" s="423"/>
    </row>
    <row r="319" spans="2:11" ht="63" x14ac:dyDescent="0.3">
      <c r="B319" s="326" t="s">
        <v>124</v>
      </c>
      <c r="C319" s="111">
        <v>901</v>
      </c>
      <c r="D319" s="121" t="s">
        <v>290</v>
      </c>
      <c r="E319" s="106" t="s">
        <v>466</v>
      </c>
      <c r="F319" s="108"/>
      <c r="G319" s="280">
        <f>G320</f>
        <v>28641.1</v>
      </c>
      <c r="H319" s="280">
        <f t="shared" ref="H319:I319" si="167">H320</f>
        <v>28641.1</v>
      </c>
      <c r="I319" s="300">
        <f t="shared" si="167"/>
        <v>25205.5</v>
      </c>
      <c r="J319" s="195">
        <f t="shared" si="165"/>
        <v>88.00465065936713</v>
      </c>
      <c r="K319" s="423"/>
    </row>
    <row r="320" spans="2:11" ht="63" x14ac:dyDescent="0.3">
      <c r="B320" s="316" t="s">
        <v>119</v>
      </c>
      <c r="C320" s="118">
        <v>901</v>
      </c>
      <c r="D320" s="108" t="s">
        <v>290</v>
      </c>
      <c r="E320" s="106" t="s">
        <v>466</v>
      </c>
      <c r="F320" s="108" t="s">
        <v>118</v>
      </c>
      <c r="G320" s="280">
        <v>28641.1</v>
      </c>
      <c r="H320" s="283">
        <v>28641.1</v>
      </c>
      <c r="I320" s="302">
        <v>25205.5</v>
      </c>
      <c r="J320" s="195">
        <f t="shared" si="165"/>
        <v>88.00465065936713</v>
      </c>
      <c r="K320" s="423"/>
    </row>
    <row r="321" spans="2:11" x14ac:dyDescent="0.3">
      <c r="B321" s="316" t="s">
        <v>303</v>
      </c>
      <c r="C321" s="118">
        <v>901</v>
      </c>
      <c r="D321" s="108" t="s">
        <v>290</v>
      </c>
      <c r="E321" s="106" t="s">
        <v>467</v>
      </c>
      <c r="F321" s="108"/>
      <c r="G321" s="280">
        <f>G322</f>
        <v>3165.9</v>
      </c>
      <c r="H321" s="280">
        <f t="shared" ref="H321:I321" si="168">H322</f>
        <v>3165.9</v>
      </c>
      <c r="I321" s="300">
        <f t="shared" si="168"/>
        <v>2677.7</v>
      </c>
      <c r="J321" s="195">
        <f t="shared" si="165"/>
        <v>84.579424492245479</v>
      </c>
      <c r="K321" s="423"/>
    </row>
    <row r="322" spans="2:11" ht="63" x14ac:dyDescent="0.3">
      <c r="B322" s="316" t="s">
        <v>119</v>
      </c>
      <c r="C322" s="118">
        <v>901</v>
      </c>
      <c r="D322" s="108" t="s">
        <v>290</v>
      </c>
      <c r="E322" s="106" t="s">
        <v>467</v>
      </c>
      <c r="F322" s="108" t="s">
        <v>118</v>
      </c>
      <c r="G322" s="280">
        <v>3165.9</v>
      </c>
      <c r="H322" s="280">
        <v>3165.9</v>
      </c>
      <c r="I322" s="300">
        <v>2677.7</v>
      </c>
      <c r="J322" s="195">
        <f t="shared" si="165"/>
        <v>84.579424492245479</v>
      </c>
      <c r="K322" s="423"/>
    </row>
    <row r="323" spans="2:11" ht="47.25" x14ac:dyDescent="0.3">
      <c r="B323" s="316" t="s">
        <v>32</v>
      </c>
      <c r="C323" s="118">
        <v>901</v>
      </c>
      <c r="D323" s="108" t="s">
        <v>290</v>
      </c>
      <c r="E323" s="106" t="s">
        <v>468</v>
      </c>
      <c r="F323" s="108"/>
      <c r="G323" s="280">
        <f>G324</f>
        <v>15885.7</v>
      </c>
      <c r="H323" s="280">
        <f t="shared" ref="H323:I323" si="169">H324</f>
        <v>15885.7</v>
      </c>
      <c r="I323" s="300">
        <f t="shared" si="169"/>
        <v>15879.3</v>
      </c>
      <c r="J323" s="195">
        <f t="shared" si="165"/>
        <v>99.959712193985766</v>
      </c>
      <c r="K323" s="423"/>
    </row>
    <row r="324" spans="2:11" ht="63" x14ac:dyDescent="0.3">
      <c r="B324" s="316" t="s">
        <v>119</v>
      </c>
      <c r="C324" s="93">
        <v>901</v>
      </c>
      <c r="D324" s="94" t="s">
        <v>290</v>
      </c>
      <c r="E324" s="95" t="s">
        <v>468</v>
      </c>
      <c r="F324" s="94" t="s">
        <v>118</v>
      </c>
      <c r="G324" s="283">
        <v>15885.7</v>
      </c>
      <c r="H324" s="283">
        <v>15885.7</v>
      </c>
      <c r="I324" s="302">
        <v>15879.3</v>
      </c>
      <c r="J324" s="195">
        <f t="shared" si="165"/>
        <v>99.959712193985766</v>
      </c>
      <c r="K324" s="423"/>
    </row>
    <row r="325" spans="2:11" ht="91.15" customHeight="1" x14ac:dyDescent="0.3">
      <c r="B325" s="316" t="s">
        <v>709</v>
      </c>
      <c r="C325" s="93">
        <v>901</v>
      </c>
      <c r="D325" s="94" t="s">
        <v>290</v>
      </c>
      <c r="E325" s="106" t="s">
        <v>710</v>
      </c>
      <c r="F325" s="105"/>
      <c r="G325" s="286">
        <f>G326+G328</f>
        <v>71.900000000000006</v>
      </c>
      <c r="H325" s="286">
        <v>71.900000000000006</v>
      </c>
      <c r="I325" s="306">
        <f t="shared" ref="I325" si="170">I326+I328</f>
        <v>71.8</v>
      </c>
      <c r="J325" s="195">
        <f t="shared" si="165"/>
        <v>99.860917941585527</v>
      </c>
      <c r="K325" s="423"/>
    </row>
    <row r="326" spans="2:11" ht="126" x14ac:dyDescent="0.3">
      <c r="B326" s="316" t="s">
        <v>720</v>
      </c>
      <c r="C326" s="93">
        <v>901</v>
      </c>
      <c r="D326" s="94" t="s">
        <v>290</v>
      </c>
      <c r="E326" s="106" t="s">
        <v>713</v>
      </c>
      <c r="F326" s="105"/>
      <c r="G326" s="286">
        <f>G327</f>
        <v>32.9</v>
      </c>
      <c r="H326" s="286">
        <f t="shared" ref="H326:I326" si="171">H327</f>
        <v>32.9</v>
      </c>
      <c r="I326" s="306">
        <f t="shared" si="171"/>
        <v>32.9</v>
      </c>
      <c r="J326" s="195">
        <f t="shared" si="165"/>
        <v>100</v>
      </c>
      <c r="K326" s="423"/>
    </row>
    <row r="327" spans="2:11" ht="63" x14ac:dyDescent="0.3">
      <c r="B327" s="316" t="s">
        <v>119</v>
      </c>
      <c r="C327" s="93">
        <v>901</v>
      </c>
      <c r="D327" s="94" t="s">
        <v>290</v>
      </c>
      <c r="E327" s="106" t="s">
        <v>713</v>
      </c>
      <c r="F327" s="105" t="s">
        <v>118</v>
      </c>
      <c r="G327" s="286">
        <v>32.9</v>
      </c>
      <c r="H327" s="286">
        <v>32.9</v>
      </c>
      <c r="I327" s="306">
        <v>32.9</v>
      </c>
      <c r="J327" s="195">
        <f t="shared" si="165"/>
        <v>100</v>
      </c>
      <c r="K327" s="423"/>
    </row>
    <row r="328" spans="2:11" ht="110.45" customHeight="1" x14ac:dyDescent="0.3">
      <c r="B328" s="316" t="s">
        <v>711</v>
      </c>
      <c r="C328" s="93">
        <v>901</v>
      </c>
      <c r="D328" s="94" t="s">
        <v>290</v>
      </c>
      <c r="E328" s="106" t="s">
        <v>712</v>
      </c>
      <c r="F328" s="105"/>
      <c r="G328" s="286">
        <f>G329</f>
        <v>39</v>
      </c>
      <c r="H328" s="286">
        <f t="shared" ref="H328:I328" si="172">H329</f>
        <v>39</v>
      </c>
      <c r="I328" s="306">
        <f t="shared" si="172"/>
        <v>38.9</v>
      </c>
      <c r="J328" s="195">
        <f t="shared" si="165"/>
        <v>99.743589743589752</v>
      </c>
      <c r="K328" s="423"/>
    </row>
    <row r="329" spans="2:11" ht="63" x14ac:dyDescent="0.3">
      <c r="B329" s="316" t="s">
        <v>119</v>
      </c>
      <c r="C329" s="93">
        <v>901</v>
      </c>
      <c r="D329" s="94" t="s">
        <v>290</v>
      </c>
      <c r="E329" s="106" t="s">
        <v>712</v>
      </c>
      <c r="F329" s="105" t="s">
        <v>118</v>
      </c>
      <c r="G329" s="286">
        <v>39</v>
      </c>
      <c r="H329" s="286">
        <v>39</v>
      </c>
      <c r="I329" s="306">
        <v>38.9</v>
      </c>
      <c r="J329" s="195">
        <f t="shared" si="165"/>
        <v>99.743589743589752</v>
      </c>
      <c r="K329" s="423"/>
    </row>
    <row r="330" spans="2:11" ht="126" x14ac:dyDescent="0.3">
      <c r="B330" s="316" t="s">
        <v>728</v>
      </c>
      <c r="C330" s="93">
        <v>901</v>
      </c>
      <c r="D330" s="94" t="s">
        <v>290</v>
      </c>
      <c r="E330" s="106" t="s">
        <v>729</v>
      </c>
      <c r="F330" s="105"/>
      <c r="G330" s="286">
        <f>G331</f>
        <v>57.9</v>
      </c>
      <c r="H330" s="286">
        <f t="shared" ref="H330:I330" si="173">H331</f>
        <v>57.9</v>
      </c>
      <c r="I330" s="306">
        <f t="shared" si="173"/>
        <v>57.9</v>
      </c>
      <c r="J330" s="195">
        <f t="shared" si="165"/>
        <v>100</v>
      </c>
      <c r="K330" s="423"/>
    </row>
    <row r="331" spans="2:11" ht="63" x14ac:dyDescent="0.3">
      <c r="B331" s="316" t="s">
        <v>119</v>
      </c>
      <c r="C331" s="93">
        <v>901</v>
      </c>
      <c r="D331" s="94" t="s">
        <v>290</v>
      </c>
      <c r="E331" s="106" t="s">
        <v>729</v>
      </c>
      <c r="F331" s="105" t="s">
        <v>118</v>
      </c>
      <c r="G331" s="286">
        <v>57.9</v>
      </c>
      <c r="H331" s="286">
        <v>57.9</v>
      </c>
      <c r="I331" s="306">
        <v>57.9</v>
      </c>
      <c r="J331" s="195">
        <f t="shared" si="165"/>
        <v>100</v>
      </c>
      <c r="K331" s="423"/>
    </row>
    <row r="332" spans="2:11" ht="110.25" x14ac:dyDescent="0.3">
      <c r="B332" s="316" t="s">
        <v>714</v>
      </c>
      <c r="C332" s="93">
        <v>901</v>
      </c>
      <c r="D332" s="94" t="s">
        <v>290</v>
      </c>
      <c r="E332" s="106" t="s">
        <v>715</v>
      </c>
      <c r="F332" s="105"/>
      <c r="G332" s="286">
        <f>G333+G335</f>
        <v>76.8</v>
      </c>
      <c r="H332" s="286">
        <f t="shared" ref="H332:I332" si="174">H333+H335</f>
        <v>76.8</v>
      </c>
      <c r="I332" s="306">
        <f t="shared" si="174"/>
        <v>76.8</v>
      </c>
      <c r="J332" s="195">
        <f t="shared" si="165"/>
        <v>100</v>
      </c>
      <c r="K332" s="423"/>
    </row>
    <row r="333" spans="2:11" ht="126" x14ac:dyDescent="0.3">
      <c r="B333" s="316" t="s">
        <v>719</v>
      </c>
      <c r="C333" s="93">
        <v>901</v>
      </c>
      <c r="D333" s="94" t="s">
        <v>290</v>
      </c>
      <c r="E333" s="106" t="s">
        <v>718</v>
      </c>
      <c r="F333" s="105"/>
      <c r="G333" s="286">
        <f>G334</f>
        <v>30.7</v>
      </c>
      <c r="H333" s="286">
        <f t="shared" ref="H333:I333" si="175">H334</f>
        <v>30.7</v>
      </c>
      <c r="I333" s="306">
        <f t="shared" si="175"/>
        <v>30.7</v>
      </c>
      <c r="J333" s="195">
        <f t="shared" si="165"/>
        <v>100</v>
      </c>
      <c r="K333" s="423"/>
    </row>
    <row r="334" spans="2:11" ht="63" x14ac:dyDescent="0.3">
      <c r="B334" s="316" t="s">
        <v>119</v>
      </c>
      <c r="C334" s="93">
        <v>901</v>
      </c>
      <c r="D334" s="94" t="s">
        <v>290</v>
      </c>
      <c r="E334" s="106" t="s">
        <v>718</v>
      </c>
      <c r="F334" s="105" t="s">
        <v>118</v>
      </c>
      <c r="G334" s="286">
        <v>30.7</v>
      </c>
      <c r="H334" s="286">
        <v>30.7</v>
      </c>
      <c r="I334" s="306">
        <v>30.7</v>
      </c>
      <c r="J334" s="195">
        <f t="shared" si="165"/>
        <v>100</v>
      </c>
      <c r="K334" s="423"/>
    </row>
    <row r="335" spans="2:11" ht="126" x14ac:dyDescent="0.3">
      <c r="B335" s="316" t="s">
        <v>716</v>
      </c>
      <c r="C335" s="93">
        <v>901</v>
      </c>
      <c r="D335" s="94" t="s">
        <v>290</v>
      </c>
      <c r="E335" s="106" t="s">
        <v>717</v>
      </c>
      <c r="F335" s="105"/>
      <c r="G335" s="286">
        <f>G336</f>
        <v>46.1</v>
      </c>
      <c r="H335" s="286">
        <f t="shared" ref="H335:I335" si="176">H336</f>
        <v>46.1</v>
      </c>
      <c r="I335" s="306">
        <f t="shared" si="176"/>
        <v>46.1</v>
      </c>
      <c r="J335" s="195">
        <f t="shared" si="165"/>
        <v>100</v>
      </c>
      <c r="K335" s="423"/>
    </row>
    <row r="336" spans="2:11" ht="63" x14ac:dyDescent="0.3">
      <c r="B336" s="316" t="s">
        <v>119</v>
      </c>
      <c r="C336" s="93">
        <v>901</v>
      </c>
      <c r="D336" s="94" t="s">
        <v>290</v>
      </c>
      <c r="E336" s="106" t="s">
        <v>717</v>
      </c>
      <c r="F336" s="105" t="s">
        <v>118</v>
      </c>
      <c r="G336" s="286">
        <v>46.1</v>
      </c>
      <c r="H336" s="286">
        <v>46.1</v>
      </c>
      <c r="I336" s="306">
        <v>46.1</v>
      </c>
      <c r="J336" s="195">
        <f t="shared" si="165"/>
        <v>100</v>
      </c>
      <c r="K336" s="423"/>
    </row>
    <row r="337" spans="2:11" ht="126" x14ac:dyDescent="0.3">
      <c r="B337" s="316" t="s">
        <v>731</v>
      </c>
      <c r="C337" s="93">
        <v>901</v>
      </c>
      <c r="D337" s="94" t="s">
        <v>290</v>
      </c>
      <c r="E337" s="106" t="s">
        <v>730</v>
      </c>
      <c r="F337" s="105"/>
      <c r="G337" s="286">
        <f>G338</f>
        <v>76.7</v>
      </c>
      <c r="H337" s="286">
        <f t="shared" ref="H337:I337" si="177">H338</f>
        <v>76.7</v>
      </c>
      <c r="I337" s="306">
        <f t="shared" si="177"/>
        <v>76.7</v>
      </c>
      <c r="J337" s="195">
        <f t="shared" si="165"/>
        <v>100</v>
      </c>
      <c r="K337" s="423"/>
    </row>
    <row r="338" spans="2:11" ht="63" x14ac:dyDescent="0.3">
      <c r="B338" s="316" t="s">
        <v>119</v>
      </c>
      <c r="C338" s="93">
        <v>901</v>
      </c>
      <c r="D338" s="94" t="s">
        <v>290</v>
      </c>
      <c r="E338" s="106" t="s">
        <v>730</v>
      </c>
      <c r="F338" s="105" t="s">
        <v>118</v>
      </c>
      <c r="G338" s="286">
        <v>76.7</v>
      </c>
      <c r="H338" s="286">
        <v>76.7</v>
      </c>
      <c r="I338" s="306">
        <v>76.7</v>
      </c>
      <c r="J338" s="195">
        <f t="shared" si="165"/>
        <v>100</v>
      </c>
      <c r="K338" s="423"/>
    </row>
    <row r="339" spans="2:11" ht="110.25" x14ac:dyDescent="0.3">
      <c r="B339" s="316" t="s">
        <v>778</v>
      </c>
      <c r="C339" s="93">
        <v>901</v>
      </c>
      <c r="D339" s="94" t="s">
        <v>290</v>
      </c>
      <c r="E339" s="128" t="s">
        <v>787</v>
      </c>
      <c r="F339" s="105"/>
      <c r="G339" s="286">
        <f>G340+G342</f>
        <v>1826.3</v>
      </c>
      <c r="H339" s="286">
        <f t="shared" ref="H339:I339" si="178">H340+H342</f>
        <v>3234.8</v>
      </c>
      <c r="I339" s="286">
        <f t="shared" si="178"/>
        <v>0</v>
      </c>
      <c r="J339" s="195">
        <f t="shared" si="165"/>
        <v>0</v>
      </c>
      <c r="K339" s="423"/>
    </row>
    <row r="340" spans="2:11" ht="126" x14ac:dyDescent="0.3">
      <c r="B340" s="316" t="s">
        <v>797</v>
      </c>
      <c r="C340" s="93">
        <v>901</v>
      </c>
      <c r="D340" s="94" t="s">
        <v>290</v>
      </c>
      <c r="E340" s="128" t="s">
        <v>796</v>
      </c>
      <c r="F340" s="105"/>
      <c r="G340" s="286">
        <f>G341</f>
        <v>0</v>
      </c>
      <c r="H340" s="286">
        <f t="shared" ref="H340:I340" si="179">H341</f>
        <v>1408.5</v>
      </c>
      <c r="I340" s="286">
        <f t="shared" si="179"/>
        <v>0</v>
      </c>
      <c r="J340" s="195">
        <f t="shared" si="165"/>
        <v>0</v>
      </c>
      <c r="K340" s="423"/>
    </row>
    <row r="341" spans="2:11" ht="63" x14ac:dyDescent="0.3">
      <c r="B341" s="316" t="s">
        <v>119</v>
      </c>
      <c r="C341" s="93">
        <v>901</v>
      </c>
      <c r="D341" s="94" t="s">
        <v>290</v>
      </c>
      <c r="E341" s="128" t="s">
        <v>796</v>
      </c>
      <c r="F341" s="105" t="s">
        <v>118</v>
      </c>
      <c r="G341" s="286">
        <v>0</v>
      </c>
      <c r="H341" s="286">
        <v>1408.5</v>
      </c>
      <c r="I341" s="306">
        <v>0</v>
      </c>
      <c r="J341" s="195">
        <f t="shared" si="165"/>
        <v>0</v>
      </c>
      <c r="K341" s="423"/>
    </row>
    <row r="342" spans="2:11" ht="126" x14ac:dyDescent="0.3">
      <c r="B342" s="316" t="s">
        <v>779</v>
      </c>
      <c r="C342" s="93">
        <v>901</v>
      </c>
      <c r="D342" s="94" t="s">
        <v>290</v>
      </c>
      <c r="E342" s="128" t="s">
        <v>788</v>
      </c>
      <c r="F342" s="94"/>
      <c r="G342" s="286">
        <f>G343</f>
        <v>1826.3</v>
      </c>
      <c r="H342" s="286">
        <f t="shared" ref="H342:I342" si="180">H343</f>
        <v>1826.3</v>
      </c>
      <c r="I342" s="286">
        <f t="shared" si="180"/>
        <v>0</v>
      </c>
      <c r="J342" s="195">
        <f t="shared" si="165"/>
        <v>0</v>
      </c>
      <c r="K342" s="423"/>
    </row>
    <row r="343" spans="2:11" ht="63" x14ac:dyDescent="0.3">
      <c r="B343" s="316" t="s">
        <v>119</v>
      </c>
      <c r="C343" s="93">
        <v>901</v>
      </c>
      <c r="D343" s="94" t="s">
        <v>290</v>
      </c>
      <c r="E343" s="128" t="s">
        <v>788</v>
      </c>
      <c r="F343" s="94" t="s">
        <v>118</v>
      </c>
      <c r="G343" s="286">
        <v>1826.3</v>
      </c>
      <c r="H343" s="286">
        <v>1826.3</v>
      </c>
      <c r="I343" s="306">
        <v>0</v>
      </c>
      <c r="J343" s="195">
        <f t="shared" si="165"/>
        <v>0</v>
      </c>
      <c r="K343" s="423"/>
    </row>
    <row r="344" spans="2:11" ht="126" x14ac:dyDescent="0.3">
      <c r="B344" s="330" t="s">
        <v>780</v>
      </c>
      <c r="C344" s="93">
        <v>901</v>
      </c>
      <c r="D344" s="94" t="s">
        <v>290</v>
      </c>
      <c r="E344" s="128" t="s">
        <v>789</v>
      </c>
      <c r="F344" s="94"/>
      <c r="G344" s="286">
        <f>G345</f>
        <v>2000</v>
      </c>
      <c r="H344" s="286">
        <f t="shared" ref="H344:I344" si="181">H345</f>
        <v>2000</v>
      </c>
      <c r="I344" s="286">
        <f t="shared" si="181"/>
        <v>0</v>
      </c>
      <c r="J344" s="195">
        <f t="shared" si="165"/>
        <v>0</v>
      </c>
      <c r="K344" s="423"/>
    </row>
    <row r="345" spans="2:11" ht="63" x14ac:dyDescent="0.3">
      <c r="B345" s="316" t="s">
        <v>119</v>
      </c>
      <c r="C345" s="93">
        <v>901</v>
      </c>
      <c r="D345" s="94" t="s">
        <v>290</v>
      </c>
      <c r="E345" s="128" t="s">
        <v>789</v>
      </c>
      <c r="F345" s="94" t="s">
        <v>118</v>
      </c>
      <c r="G345" s="286">
        <v>2000</v>
      </c>
      <c r="H345" s="286">
        <v>2000</v>
      </c>
      <c r="I345" s="306">
        <v>0</v>
      </c>
      <c r="J345" s="195">
        <f t="shared" si="165"/>
        <v>0</v>
      </c>
      <c r="K345" s="423"/>
    </row>
    <row r="346" spans="2:11" ht="94.5" x14ac:dyDescent="0.3">
      <c r="B346" s="316" t="s">
        <v>781</v>
      </c>
      <c r="C346" s="93">
        <v>901</v>
      </c>
      <c r="D346" s="94" t="s">
        <v>290</v>
      </c>
      <c r="E346" s="93" t="s">
        <v>790</v>
      </c>
      <c r="F346" s="94"/>
      <c r="G346" s="286">
        <f>G347+G349</f>
        <v>1859.2</v>
      </c>
      <c r="H346" s="286">
        <f t="shared" ref="H346:I346" si="182">H347+H349</f>
        <v>3313.2</v>
      </c>
      <c r="I346" s="286">
        <f t="shared" si="182"/>
        <v>0</v>
      </c>
      <c r="J346" s="195">
        <f t="shared" si="165"/>
        <v>0</v>
      </c>
      <c r="K346" s="423"/>
    </row>
    <row r="347" spans="2:11" ht="126" x14ac:dyDescent="0.3">
      <c r="B347" s="316" t="s">
        <v>799</v>
      </c>
      <c r="C347" s="93">
        <v>901</v>
      </c>
      <c r="D347" s="94" t="s">
        <v>290</v>
      </c>
      <c r="E347" s="93" t="s">
        <v>798</v>
      </c>
      <c r="F347" s="94"/>
      <c r="G347" s="286">
        <f>G348</f>
        <v>0</v>
      </c>
      <c r="H347" s="286">
        <f t="shared" ref="H347:I347" si="183">H348</f>
        <v>1454</v>
      </c>
      <c r="I347" s="286">
        <f t="shared" si="183"/>
        <v>0</v>
      </c>
      <c r="J347" s="195">
        <f t="shared" si="165"/>
        <v>0</v>
      </c>
      <c r="K347" s="423"/>
    </row>
    <row r="348" spans="2:11" ht="63" x14ac:dyDescent="0.3">
      <c r="B348" s="316" t="s">
        <v>119</v>
      </c>
      <c r="C348" s="93">
        <v>901</v>
      </c>
      <c r="D348" s="94" t="s">
        <v>290</v>
      </c>
      <c r="E348" s="93" t="s">
        <v>798</v>
      </c>
      <c r="F348" s="94" t="s">
        <v>118</v>
      </c>
      <c r="G348" s="286">
        <v>0</v>
      </c>
      <c r="H348" s="286">
        <v>1454</v>
      </c>
      <c r="I348" s="306">
        <v>0</v>
      </c>
      <c r="J348" s="195">
        <f t="shared" si="165"/>
        <v>0</v>
      </c>
      <c r="K348" s="423"/>
    </row>
    <row r="349" spans="2:11" ht="110.25" x14ac:dyDescent="0.3">
      <c r="B349" s="316" t="s">
        <v>782</v>
      </c>
      <c r="C349" s="93">
        <v>901</v>
      </c>
      <c r="D349" s="94" t="s">
        <v>290</v>
      </c>
      <c r="E349" s="128" t="s">
        <v>791</v>
      </c>
      <c r="F349" s="94"/>
      <c r="G349" s="286">
        <f>G350</f>
        <v>1859.2</v>
      </c>
      <c r="H349" s="286">
        <f t="shared" ref="H349:I349" si="184">H350</f>
        <v>1859.2</v>
      </c>
      <c r="I349" s="286">
        <f t="shared" si="184"/>
        <v>0</v>
      </c>
      <c r="J349" s="195">
        <f t="shared" si="165"/>
        <v>0</v>
      </c>
      <c r="K349" s="423"/>
    </row>
    <row r="350" spans="2:11" ht="63" x14ac:dyDescent="0.3">
      <c r="B350" s="316" t="s">
        <v>119</v>
      </c>
      <c r="C350" s="93">
        <v>901</v>
      </c>
      <c r="D350" s="94" t="s">
        <v>290</v>
      </c>
      <c r="E350" s="128" t="s">
        <v>791</v>
      </c>
      <c r="F350" s="94" t="s">
        <v>118</v>
      </c>
      <c r="G350" s="286">
        <v>1859.2</v>
      </c>
      <c r="H350" s="286">
        <v>1859.2</v>
      </c>
      <c r="I350" s="306">
        <v>0</v>
      </c>
      <c r="J350" s="195">
        <f t="shared" si="165"/>
        <v>0</v>
      </c>
      <c r="K350" s="423"/>
    </row>
    <row r="351" spans="2:11" ht="126" x14ac:dyDescent="0.3">
      <c r="B351" s="316" t="s">
        <v>783</v>
      </c>
      <c r="C351" s="93">
        <v>901</v>
      </c>
      <c r="D351" s="94" t="s">
        <v>290</v>
      </c>
      <c r="E351" s="128" t="s">
        <v>792</v>
      </c>
      <c r="F351" s="94"/>
      <c r="G351" s="286">
        <f>G352</f>
        <v>2000</v>
      </c>
      <c r="H351" s="286">
        <f t="shared" ref="H351:I351" si="185">H352</f>
        <v>2000</v>
      </c>
      <c r="I351" s="286">
        <f t="shared" si="185"/>
        <v>0</v>
      </c>
      <c r="J351" s="195">
        <f t="shared" si="165"/>
        <v>0</v>
      </c>
      <c r="K351" s="423"/>
    </row>
    <row r="352" spans="2:11" ht="63" x14ac:dyDescent="0.3">
      <c r="B352" s="316" t="s">
        <v>119</v>
      </c>
      <c r="C352" s="93">
        <v>901</v>
      </c>
      <c r="D352" s="94" t="s">
        <v>290</v>
      </c>
      <c r="E352" s="128" t="s">
        <v>792</v>
      </c>
      <c r="F352" s="94" t="s">
        <v>118</v>
      </c>
      <c r="G352" s="286">
        <v>2000</v>
      </c>
      <c r="H352" s="286">
        <v>2000</v>
      </c>
      <c r="I352" s="306">
        <v>0</v>
      </c>
      <c r="J352" s="195">
        <f t="shared" si="165"/>
        <v>0</v>
      </c>
      <c r="K352" s="423"/>
    </row>
    <row r="353" spans="2:11" ht="94.5" x14ac:dyDescent="0.3">
      <c r="B353" s="316" t="s">
        <v>784</v>
      </c>
      <c r="C353" s="93">
        <v>901</v>
      </c>
      <c r="D353" s="94" t="s">
        <v>290</v>
      </c>
      <c r="E353" s="128" t="s">
        <v>793</v>
      </c>
      <c r="F353" s="94"/>
      <c r="G353" s="286">
        <f>-G354+G356</f>
        <v>1637.3</v>
      </c>
      <c r="H353" s="286">
        <f>H354+H356</f>
        <v>2707.1</v>
      </c>
      <c r="I353" s="286">
        <f t="shared" ref="I353" si="186">-I354+I356</f>
        <v>0</v>
      </c>
      <c r="J353" s="195">
        <f t="shared" si="165"/>
        <v>0</v>
      </c>
      <c r="K353" s="423"/>
    </row>
    <row r="354" spans="2:11" ht="107.45" customHeight="1" x14ac:dyDescent="0.3">
      <c r="B354" s="316" t="s">
        <v>801</v>
      </c>
      <c r="C354" s="93">
        <v>901</v>
      </c>
      <c r="D354" s="94" t="s">
        <v>290</v>
      </c>
      <c r="E354" s="128" t="s">
        <v>800</v>
      </c>
      <c r="F354" s="94"/>
      <c r="G354" s="286">
        <f>G355</f>
        <v>0</v>
      </c>
      <c r="H354" s="286">
        <f t="shared" ref="H354:I354" si="187">H355</f>
        <v>1069.8</v>
      </c>
      <c r="I354" s="286">
        <f t="shared" si="187"/>
        <v>0</v>
      </c>
      <c r="J354" s="195">
        <f t="shared" si="165"/>
        <v>0</v>
      </c>
      <c r="K354" s="423"/>
    </row>
    <row r="355" spans="2:11" ht="63" x14ac:dyDescent="0.3">
      <c r="B355" s="316" t="s">
        <v>119</v>
      </c>
      <c r="C355" s="93">
        <v>901</v>
      </c>
      <c r="D355" s="94" t="s">
        <v>290</v>
      </c>
      <c r="E355" s="128" t="s">
        <v>800</v>
      </c>
      <c r="F355" s="94" t="s">
        <v>118</v>
      </c>
      <c r="G355" s="286">
        <v>0</v>
      </c>
      <c r="H355" s="286">
        <v>1069.8</v>
      </c>
      <c r="I355" s="306">
        <v>0</v>
      </c>
      <c r="J355" s="195">
        <f t="shared" si="165"/>
        <v>0</v>
      </c>
      <c r="K355" s="423"/>
    </row>
    <row r="356" spans="2:11" ht="110.25" x14ac:dyDescent="0.3">
      <c r="B356" s="330" t="s">
        <v>785</v>
      </c>
      <c r="C356" s="93">
        <v>901</v>
      </c>
      <c r="D356" s="94" t="s">
        <v>290</v>
      </c>
      <c r="E356" s="128" t="s">
        <v>794</v>
      </c>
      <c r="F356" s="94"/>
      <c r="G356" s="286">
        <f>G357</f>
        <v>1637.3</v>
      </c>
      <c r="H356" s="286">
        <f t="shared" ref="H356:I356" si="188">H357</f>
        <v>1637.3</v>
      </c>
      <c r="I356" s="286">
        <f t="shared" si="188"/>
        <v>0</v>
      </c>
      <c r="J356" s="195">
        <f t="shared" si="165"/>
        <v>0</v>
      </c>
      <c r="K356" s="423"/>
    </row>
    <row r="357" spans="2:11" ht="63" x14ac:dyDescent="0.3">
      <c r="B357" s="316" t="s">
        <v>119</v>
      </c>
      <c r="C357" s="93">
        <v>901</v>
      </c>
      <c r="D357" s="94" t="s">
        <v>290</v>
      </c>
      <c r="E357" s="128" t="s">
        <v>794</v>
      </c>
      <c r="F357" s="94" t="s">
        <v>118</v>
      </c>
      <c r="G357" s="286">
        <v>1637.3</v>
      </c>
      <c r="H357" s="286">
        <v>1637.3</v>
      </c>
      <c r="I357" s="306">
        <v>0</v>
      </c>
      <c r="J357" s="195">
        <f t="shared" si="165"/>
        <v>0</v>
      </c>
      <c r="K357" s="423"/>
    </row>
    <row r="358" spans="2:11" ht="126" x14ac:dyDescent="0.3">
      <c r="B358" s="316" t="s">
        <v>786</v>
      </c>
      <c r="C358" s="93">
        <v>901</v>
      </c>
      <c r="D358" s="94" t="s">
        <v>290</v>
      </c>
      <c r="E358" s="93" t="s">
        <v>795</v>
      </c>
      <c r="F358" s="94"/>
      <c r="G358" s="286">
        <f>G359</f>
        <v>2000</v>
      </c>
      <c r="H358" s="286">
        <f t="shared" ref="H358:I358" si="189">H359</f>
        <v>2000</v>
      </c>
      <c r="I358" s="286">
        <f t="shared" si="189"/>
        <v>0</v>
      </c>
      <c r="J358" s="195">
        <f t="shared" si="165"/>
        <v>0</v>
      </c>
      <c r="K358" s="423"/>
    </row>
    <row r="359" spans="2:11" ht="63" x14ac:dyDescent="0.3">
      <c r="B359" s="316" t="s">
        <v>119</v>
      </c>
      <c r="C359" s="93">
        <v>901</v>
      </c>
      <c r="D359" s="94" t="s">
        <v>290</v>
      </c>
      <c r="E359" s="128" t="s">
        <v>795</v>
      </c>
      <c r="F359" s="94" t="s">
        <v>118</v>
      </c>
      <c r="G359" s="286">
        <v>2000</v>
      </c>
      <c r="H359" s="286">
        <v>2000</v>
      </c>
      <c r="I359" s="306">
        <v>0</v>
      </c>
      <c r="J359" s="195">
        <f t="shared" si="165"/>
        <v>0</v>
      </c>
      <c r="K359" s="423"/>
    </row>
    <row r="360" spans="2:11" ht="78.75" x14ac:dyDescent="0.3">
      <c r="B360" s="316" t="s">
        <v>517</v>
      </c>
      <c r="C360" s="104">
        <v>901</v>
      </c>
      <c r="D360" s="91" t="s">
        <v>290</v>
      </c>
      <c r="E360" s="106" t="s">
        <v>234</v>
      </c>
      <c r="F360" s="105"/>
      <c r="G360" s="279">
        <f>G361+G364</f>
        <v>4428.8999999999996</v>
      </c>
      <c r="H360" s="279">
        <f t="shared" ref="H360:I360" si="190">H361+H364</f>
        <v>4428.8999999999996</v>
      </c>
      <c r="I360" s="299">
        <f t="shared" si="190"/>
        <v>4391.6000000000004</v>
      </c>
      <c r="J360" s="195">
        <f t="shared" si="165"/>
        <v>99.157804420962336</v>
      </c>
      <c r="K360" s="423"/>
    </row>
    <row r="361" spans="2:11" ht="31.5" x14ac:dyDescent="0.3">
      <c r="B361" s="326" t="s">
        <v>68</v>
      </c>
      <c r="C361" s="118">
        <v>901</v>
      </c>
      <c r="D361" s="94" t="s">
        <v>290</v>
      </c>
      <c r="E361" s="109" t="s">
        <v>243</v>
      </c>
      <c r="F361" s="139"/>
      <c r="G361" s="280">
        <f>G362</f>
        <v>3941.6</v>
      </c>
      <c r="H361" s="280">
        <f t="shared" ref="H361:I361" si="191">H362</f>
        <v>3941.6</v>
      </c>
      <c r="I361" s="300">
        <f t="shared" si="191"/>
        <v>3904.3</v>
      </c>
      <c r="J361" s="195">
        <f t="shared" si="165"/>
        <v>99.053683783235243</v>
      </c>
      <c r="K361" s="423"/>
    </row>
    <row r="362" spans="2:11" ht="47.25" x14ac:dyDescent="0.3">
      <c r="B362" s="320" t="s">
        <v>385</v>
      </c>
      <c r="C362" s="111">
        <v>901</v>
      </c>
      <c r="D362" s="94" t="s">
        <v>290</v>
      </c>
      <c r="E362" s="95" t="s">
        <v>595</v>
      </c>
      <c r="F362" s="108"/>
      <c r="G362" s="280">
        <f>G363</f>
        <v>3941.6</v>
      </c>
      <c r="H362" s="280">
        <f t="shared" ref="H362:I362" si="192">H363</f>
        <v>3941.6</v>
      </c>
      <c r="I362" s="300">
        <f t="shared" si="192"/>
        <v>3904.3</v>
      </c>
      <c r="J362" s="195">
        <f t="shared" si="165"/>
        <v>99.053683783235243</v>
      </c>
      <c r="K362" s="423"/>
    </row>
    <row r="363" spans="2:11" ht="63" x14ac:dyDescent="0.3">
      <c r="B363" s="316" t="s">
        <v>119</v>
      </c>
      <c r="C363" s="93">
        <v>901</v>
      </c>
      <c r="D363" s="94" t="s">
        <v>290</v>
      </c>
      <c r="E363" s="95" t="s">
        <v>595</v>
      </c>
      <c r="F363" s="94" t="s">
        <v>118</v>
      </c>
      <c r="G363" s="280">
        <v>3941.6</v>
      </c>
      <c r="H363" s="283">
        <v>3941.6</v>
      </c>
      <c r="I363" s="302">
        <v>3904.3</v>
      </c>
      <c r="J363" s="195">
        <f t="shared" si="165"/>
        <v>99.053683783235243</v>
      </c>
      <c r="K363" s="423"/>
    </row>
    <row r="364" spans="2:11" ht="47.25" x14ac:dyDescent="0.3">
      <c r="B364" s="316" t="s">
        <v>72</v>
      </c>
      <c r="C364" s="111">
        <v>901</v>
      </c>
      <c r="D364" s="94" t="s">
        <v>290</v>
      </c>
      <c r="E364" s="95" t="s">
        <v>678</v>
      </c>
      <c r="F364" s="108"/>
      <c r="G364" s="280">
        <f>G365</f>
        <v>487.3</v>
      </c>
      <c r="H364" s="280">
        <f t="shared" ref="H364:I364" si="193">H365</f>
        <v>487.3</v>
      </c>
      <c r="I364" s="300">
        <f t="shared" si="193"/>
        <v>487.3</v>
      </c>
      <c r="J364" s="195">
        <f t="shared" si="165"/>
        <v>100</v>
      </c>
      <c r="K364" s="423"/>
    </row>
    <row r="365" spans="2:11" ht="31.5" x14ac:dyDescent="0.3">
      <c r="B365" s="316" t="s">
        <v>73</v>
      </c>
      <c r="C365" s="111">
        <v>901</v>
      </c>
      <c r="D365" s="94" t="s">
        <v>290</v>
      </c>
      <c r="E365" s="95" t="s">
        <v>679</v>
      </c>
      <c r="F365" s="108"/>
      <c r="G365" s="280">
        <f>G366</f>
        <v>487.3</v>
      </c>
      <c r="H365" s="280">
        <f t="shared" ref="H365:I365" si="194">H366</f>
        <v>487.3</v>
      </c>
      <c r="I365" s="300">
        <f t="shared" si="194"/>
        <v>487.3</v>
      </c>
      <c r="J365" s="195">
        <f t="shared" si="165"/>
        <v>100</v>
      </c>
      <c r="K365" s="423"/>
    </row>
    <row r="366" spans="2:11" ht="63" x14ac:dyDescent="0.3">
      <c r="B366" s="316" t="s">
        <v>119</v>
      </c>
      <c r="C366" s="93">
        <v>901</v>
      </c>
      <c r="D366" s="94" t="s">
        <v>290</v>
      </c>
      <c r="E366" s="95" t="s">
        <v>679</v>
      </c>
      <c r="F366" s="94" t="s">
        <v>118</v>
      </c>
      <c r="G366" s="280">
        <v>487.3</v>
      </c>
      <c r="H366" s="283">
        <v>487.3</v>
      </c>
      <c r="I366" s="302">
        <v>487.3</v>
      </c>
      <c r="J366" s="195">
        <f t="shared" si="165"/>
        <v>100</v>
      </c>
      <c r="K366" s="423"/>
    </row>
    <row r="367" spans="2:11" ht="78.75" x14ac:dyDescent="0.3">
      <c r="B367" s="319" t="s">
        <v>470</v>
      </c>
      <c r="C367" s="93">
        <v>901</v>
      </c>
      <c r="D367" s="94" t="s">
        <v>290</v>
      </c>
      <c r="E367" s="94" t="s">
        <v>225</v>
      </c>
      <c r="F367" s="94"/>
      <c r="G367" s="280">
        <f>G368+G371</f>
        <v>21093.199999999997</v>
      </c>
      <c r="H367" s="280">
        <f>H368+H371</f>
        <v>21093.199999999997</v>
      </c>
      <c r="I367" s="300">
        <f>I368+I371</f>
        <v>19548.3</v>
      </c>
      <c r="J367" s="195">
        <f t="shared" si="165"/>
        <v>92.675838658904297</v>
      </c>
      <c r="K367" s="423"/>
    </row>
    <row r="368" spans="2:11" ht="78.75" x14ac:dyDescent="0.3">
      <c r="B368" s="316" t="s">
        <v>384</v>
      </c>
      <c r="C368" s="93">
        <v>901</v>
      </c>
      <c r="D368" s="94" t="s">
        <v>290</v>
      </c>
      <c r="E368" s="94" t="s">
        <v>476</v>
      </c>
      <c r="F368" s="94"/>
      <c r="G368" s="280">
        <f>G369+G370</f>
        <v>4532.6000000000004</v>
      </c>
      <c r="H368" s="280">
        <f t="shared" ref="H368:I368" si="195">H369+H370</f>
        <v>4532.6000000000004</v>
      </c>
      <c r="I368" s="300">
        <f t="shared" si="195"/>
        <v>3956.8</v>
      </c>
      <c r="J368" s="195">
        <f t="shared" si="165"/>
        <v>87.296474429687152</v>
      </c>
      <c r="K368" s="423"/>
    </row>
    <row r="369" spans="2:11" ht="63" x14ac:dyDescent="0.3">
      <c r="B369" s="316" t="s">
        <v>119</v>
      </c>
      <c r="C369" s="93">
        <v>901</v>
      </c>
      <c r="D369" s="94" t="s">
        <v>290</v>
      </c>
      <c r="E369" s="94" t="s">
        <v>476</v>
      </c>
      <c r="F369" s="94" t="s">
        <v>118</v>
      </c>
      <c r="G369" s="280">
        <v>4485.6000000000004</v>
      </c>
      <c r="H369" s="283">
        <v>4485.6000000000004</v>
      </c>
      <c r="I369" s="302">
        <v>3909.8</v>
      </c>
      <c r="J369" s="195">
        <f t="shared" si="165"/>
        <v>87.163367219546998</v>
      </c>
      <c r="K369" s="423"/>
    </row>
    <row r="370" spans="2:11" ht="31.5" x14ac:dyDescent="0.3">
      <c r="B370" s="315" t="s">
        <v>110</v>
      </c>
      <c r="C370" s="118">
        <v>901</v>
      </c>
      <c r="D370" s="108" t="s">
        <v>290</v>
      </c>
      <c r="E370" s="108" t="s">
        <v>476</v>
      </c>
      <c r="F370" s="105" t="s">
        <v>109</v>
      </c>
      <c r="G370" s="279">
        <v>47</v>
      </c>
      <c r="H370" s="286">
        <v>47</v>
      </c>
      <c r="I370" s="306">
        <v>47</v>
      </c>
      <c r="J370" s="195">
        <f t="shared" si="165"/>
        <v>100</v>
      </c>
      <c r="K370" s="423"/>
    </row>
    <row r="371" spans="2:11" ht="78.75" x14ac:dyDescent="0.3">
      <c r="B371" s="316" t="s">
        <v>473</v>
      </c>
      <c r="C371" s="118">
        <v>901</v>
      </c>
      <c r="D371" s="108" t="s">
        <v>290</v>
      </c>
      <c r="E371" s="105" t="s">
        <v>474</v>
      </c>
      <c r="F371" s="105"/>
      <c r="G371" s="279">
        <f>G372+G373</f>
        <v>16560.599999999999</v>
      </c>
      <c r="H371" s="279">
        <f t="shared" ref="H371" si="196">H372+H373</f>
        <v>16560.599999999999</v>
      </c>
      <c r="I371" s="299">
        <f>I372+I373</f>
        <v>15591.5</v>
      </c>
      <c r="J371" s="195">
        <f t="shared" si="165"/>
        <v>94.148158883132254</v>
      </c>
      <c r="K371" s="423"/>
    </row>
    <row r="372" spans="2:11" ht="63" x14ac:dyDescent="0.3">
      <c r="B372" s="316" t="s">
        <v>119</v>
      </c>
      <c r="C372" s="118">
        <v>901</v>
      </c>
      <c r="D372" s="108" t="s">
        <v>290</v>
      </c>
      <c r="E372" s="105" t="s">
        <v>474</v>
      </c>
      <c r="F372" s="105" t="s">
        <v>118</v>
      </c>
      <c r="G372" s="279">
        <v>16530.8</v>
      </c>
      <c r="H372" s="286">
        <v>16530.8</v>
      </c>
      <c r="I372" s="306">
        <v>15561.7</v>
      </c>
      <c r="J372" s="195">
        <f t="shared" si="165"/>
        <v>94.137609795049244</v>
      </c>
      <c r="K372" s="423"/>
    </row>
    <row r="373" spans="2:11" ht="31.5" x14ac:dyDescent="0.3">
      <c r="B373" s="316" t="s">
        <v>110</v>
      </c>
      <c r="C373" s="118">
        <v>901</v>
      </c>
      <c r="D373" s="108" t="s">
        <v>290</v>
      </c>
      <c r="E373" s="112" t="s">
        <v>474</v>
      </c>
      <c r="F373" s="105" t="s">
        <v>109</v>
      </c>
      <c r="G373" s="279">
        <v>29.8</v>
      </c>
      <c r="H373" s="286">
        <v>29.8</v>
      </c>
      <c r="I373" s="306">
        <v>29.8</v>
      </c>
      <c r="J373" s="195">
        <f t="shared" si="165"/>
        <v>100</v>
      </c>
      <c r="K373" s="423"/>
    </row>
    <row r="374" spans="2:11" ht="78.75" x14ac:dyDescent="0.3">
      <c r="B374" s="316" t="s">
        <v>817</v>
      </c>
      <c r="C374" s="93">
        <v>901</v>
      </c>
      <c r="D374" s="94" t="s">
        <v>290</v>
      </c>
      <c r="E374" s="128" t="s">
        <v>311</v>
      </c>
      <c r="F374" s="94"/>
      <c r="G374" s="279">
        <f>G375</f>
        <v>35594.5</v>
      </c>
      <c r="H374" s="279">
        <f t="shared" ref="H374:I374" si="197">H375</f>
        <v>35594.5</v>
      </c>
      <c r="I374" s="299">
        <f t="shared" si="197"/>
        <v>35594.5</v>
      </c>
      <c r="J374" s="195">
        <f t="shared" si="165"/>
        <v>100</v>
      </c>
      <c r="K374" s="423"/>
    </row>
    <row r="375" spans="2:11" ht="31.5" x14ac:dyDescent="0.3">
      <c r="B375" s="316" t="s">
        <v>440</v>
      </c>
      <c r="C375" s="164">
        <v>901</v>
      </c>
      <c r="D375" s="98" t="s">
        <v>290</v>
      </c>
      <c r="E375" s="109" t="s">
        <v>439</v>
      </c>
      <c r="F375" s="91"/>
      <c r="G375" s="279">
        <f>G376</f>
        <v>35594.5</v>
      </c>
      <c r="H375" s="279">
        <f t="shared" ref="H375:I375" si="198">H376</f>
        <v>35594.5</v>
      </c>
      <c r="I375" s="299">
        <f t="shared" si="198"/>
        <v>35594.5</v>
      </c>
      <c r="J375" s="195">
        <f t="shared" si="165"/>
        <v>100</v>
      </c>
      <c r="K375" s="423"/>
    </row>
    <row r="376" spans="2:11" ht="126" x14ac:dyDescent="0.3">
      <c r="B376" s="316" t="s">
        <v>429</v>
      </c>
      <c r="C376" s="93">
        <v>901</v>
      </c>
      <c r="D376" s="94" t="s">
        <v>290</v>
      </c>
      <c r="E376" s="95" t="s">
        <v>445</v>
      </c>
      <c r="F376" s="94"/>
      <c r="G376" s="280">
        <f>G377</f>
        <v>35594.5</v>
      </c>
      <c r="H376" s="280">
        <f t="shared" ref="H376:I376" si="199">H377</f>
        <v>35594.5</v>
      </c>
      <c r="I376" s="300">
        <f t="shared" si="199"/>
        <v>35594.5</v>
      </c>
      <c r="J376" s="195">
        <f t="shared" si="165"/>
        <v>100</v>
      </c>
      <c r="K376" s="423"/>
    </row>
    <row r="377" spans="2:11" ht="63" x14ac:dyDescent="0.3">
      <c r="B377" s="316" t="s">
        <v>119</v>
      </c>
      <c r="C377" s="93">
        <v>901</v>
      </c>
      <c r="D377" s="94" t="s">
        <v>290</v>
      </c>
      <c r="E377" s="95" t="s">
        <v>445</v>
      </c>
      <c r="F377" s="94" t="s">
        <v>118</v>
      </c>
      <c r="G377" s="280">
        <v>35594.5</v>
      </c>
      <c r="H377" s="280">
        <v>35594.5</v>
      </c>
      <c r="I377" s="300">
        <v>35594.5</v>
      </c>
      <c r="J377" s="195">
        <f t="shared" si="165"/>
        <v>100</v>
      </c>
      <c r="K377" s="423"/>
    </row>
    <row r="378" spans="2:11" ht="31.5" x14ac:dyDescent="0.3">
      <c r="B378" s="315" t="s">
        <v>417</v>
      </c>
      <c r="C378" s="118">
        <v>901</v>
      </c>
      <c r="D378" s="108" t="s">
        <v>290</v>
      </c>
      <c r="E378" s="113" t="s">
        <v>40</v>
      </c>
      <c r="F378" s="94"/>
      <c r="G378" s="280">
        <f>G386+G379+G382+G388+G384</f>
        <v>3505.9999999999995</v>
      </c>
      <c r="H378" s="280">
        <f t="shared" ref="H378:I378" si="200">H386+H379+H382+H388+H384</f>
        <v>3505.9999999999995</v>
      </c>
      <c r="I378" s="280">
        <f t="shared" si="200"/>
        <v>3340.4999999999995</v>
      </c>
      <c r="J378" s="195">
        <f t="shared" si="165"/>
        <v>95.279520821448955</v>
      </c>
      <c r="K378" s="423"/>
    </row>
    <row r="379" spans="2:11" ht="47.25" x14ac:dyDescent="0.3">
      <c r="B379" s="315" t="s">
        <v>424</v>
      </c>
      <c r="C379" s="118">
        <v>901</v>
      </c>
      <c r="D379" s="108" t="s">
        <v>290</v>
      </c>
      <c r="E379" s="113" t="s">
        <v>425</v>
      </c>
      <c r="F379" s="94"/>
      <c r="G379" s="412">
        <f>G380+G381</f>
        <v>778.69999999999993</v>
      </c>
      <c r="H379" s="412">
        <f t="shared" ref="H379:I379" si="201">H380+H381</f>
        <v>778.69999999999993</v>
      </c>
      <c r="I379" s="404">
        <f t="shared" si="201"/>
        <v>778.6</v>
      </c>
      <c r="J379" s="393">
        <f t="shared" si="165"/>
        <v>99.987158083986145</v>
      </c>
      <c r="K379" s="423"/>
    </row>
    <row r="380" spans="2:11" ht="63" x14ac:dyDescent="0.3">
      <c r="B380" s="316" t="s">
        <v>119</v>
      </c>
      <c r="C380" s="118">
        <v>901</v>
      </c>
      <c r="D380" s="108" t="s">
        <v>290</v>
      </c>
      <c r="E380" s="109" t="s">
        <v>425</v>
      </c>
      <c r="F380" s="105" t="s">
        <v>118</v>
      </c>
      <c r="G380" s="412">
        <v>622.29999999999995</v>
      </c>
      <c r="H380" s="412">
        <v>622.29999999999995</v>
      </c>
      <c r="I380" s="412">
        <v>622.20000000000005</v>
      </c>
      <c r="J380" s="393">
        <f t="shared" si="165"/>
        <v>99.983930580106076</v>
      </c>
      <c r="K380" s="423"/>
    </row>
    <row r="381" spans="2:11" ht="13.15" customHeight="1" x14ac:dyDescent="0.3">
      <c r="B381" s="315" t="s">
        <v>444</v>
      </c>
      <c r="C381" s="118">
        <v>901</v>
      </c>
      <c r="D381" s="108" t="s">
        <v>290</v>
      </c>
      <c r="E381" s="109" t="s">
        <v>425</v>
      </c>
      <c r="F381" s="108" t="s">
        <v>443</v>
      </c>
      <c r="G381" s="412">
        <v>156.4</v>
      </c>
      <c r="H381" s="412">
        <v>156.4</v>
      </c>
      <c r="I381" s="412">
        <v>156.4</v>
      </c>
      <c r="J381" s="393">
        <f t="shared" si="165"/>
        <v>100</v>
      </c>
      <c r="K381" s="423"/>
    </row>
    <row r="382" spans="2:11" ht="31.5" x14ac:dyDescent="0.3">
      <c r="B382" s="316" t="s">
        <v>818</v>
      </c>
      <c r="C382" s="188">
        <v>901</v>
      </c>
      <c r="D382" s="91" t="s">
        <v>290</v>
      </c>
      <c r="E382" s="189" t="s">
        <v>819</v>
      </c>
      <c r="F382" s="91"/>
      <c r="G382" s="412">
        <f>G383</f>
        <v>300</v>
      </c>
      <c r="H382" s="412">
        <f t="shared" ref="H382:I382" si="202">H383</f>
        <v>300</v>
      </c>
      <c r="I382" s="412">
        <f t="shared" si="202"/>
        <v>300</v>
      </c>
      <c r="J382" s="393">
        <f t="shared" si="165"/>
        <v>100</v>
      </c>
      <c r="K382" s="423"/>
    </row>
    <row r="383" spans="2:11" ht="31.5" x14ac:dyDescent="0.3">
      <c r="B383" s="329" t="s">
        <v>110</v>
      </c>
      <c r="C383" s="167">
        <v>901</v>
      </c>
      <c r="D383" s="143" t="s">
        <v>290</v>
      </c>
      <c r="E383" s="251" t="s">
        <v>819</v>
      </c>
      <c r="F383" s="143" t="s">
        <v>109</v>
      </c>
      <c r="G383" s="406">
        <v>300</v>
      </c>
      <c r="H383" s="406">
        <v>300</v>
      </c>
      <c r="I383" s="412">
        <v>300</v>
      </c>
      <c r="J383" s="393">
        <f t="shared" si="165"/>
        <v>100</v>
      </c>
      <c r="K383" s="423"/>
    </row>
    <row r="384" spans="2:11" ht="47.25" x14ac:dyDescent="0.3">
      <c r="B384" s="315" t="s">
        <v>727</v>
      </c>
      <c r="C384" s="118">
        <v>901</v>
      </c>
      <c r="D384" s="108" t="s">
        <v>290</v>
      </c>
      <c r="E384" s="113" t="s">
        <v>726</v>
      </c>
      <c r="F384" s="121"/>
      <c r="G384" s="404">
        <f>G385</f>
        <v>108.2</v>
      </c>
      <c r="H384" s="404">
        <f t="shared" ref="H384:I384" si="203">H385</f>
        <v>108.2</v>
      </c>
      <c r="I384" s="404">
        <f t="shared" si="203"/>
        <v>108.2</v>
      </c>
      <c r="J384" s="393">
        <f t="shared" si="165"/>
        <v>100</v>
      </c>
      <c r="K384" s="423"/>
    </row>
    <row r="385" spans="2:11" ht="31.5" x14ac:dyDescent="0.3">
      <c r="B385" s="316" t="s">
        <v>110</v>
      </c>
      <c r="C385" s="97">
        <v>901</v>
      </c>
      <c r="D385" s="98" t="s">
        <v>290</v>
      </c>
      <c r="E385" s="113" t="s">
        <v>726</v>
      </c>
      <c r="F385" s="121" t="s">
        <v>109</v>
      </c>
      <c r="G385" s="404">
        <v>108.2</v>
      </c>
      <c r="H385" s="406">
        <v>108.2</v>
      </c>
      <c r="I385" s="404">
        <v>108.2</v>
      </c>
      <c r="J385" s="393">
        <f t="shared" si="165"/>
        <v>100</v>
      </c>
      <c r="K385" s="423"/>
    </row>
    <row r="386" spans="2:11" ht="63" x14ac:dyDescent="0.3">
      <c r="B386" s="316" t="s">
        <v>593</v>
      </c>
      <c r="C386" s="93">
        <v>901</v>
      </c>
      <c r="D386" s="94" t="s">
        <v>290</v>
      </c>
      <c r="E386" s="113" t="s">
        <v>594</v>
      </c>
      <c r="F386" s="94"/>
      <c r="G386" s="280">
        <f>G387</f>
        <v>2278.9</v>
      </c>
      <c r="H386" s="280">
        <f t="shared" ref="H386:I386" si="204">H387</f>
        <v>2278.9</v>
      </c>
      <c r="I386" s="300">
        <f t="shared" si="204"/>
        <v>2113.5</v>
      </c>
      <c r="J386" s="195">
        <f t="shared" si="165"/>
        <v>92.742112422660057</v>
      </c>
      <c r="K386" s="423"/>
    </row>
    <row r="387" spans="2:11" ht="31.5" x14ac:dyDescent="0.3">
      <c r="B387" s="329" t="s">
        <v>144</v>
      </c>
      <c r="C387" s="97">
        <v>901</v>
      </c>
      <c r="D387" s="98" t="s">
        <v>290</v>
      </c>
      <c r="E387" s="113" t="s">
        <v>594</v>
      </c>
      <c r="F387" s="112" t="s">
        <v>137</v>
      </c>
      <c r="G387" s="287">
        <v>2278.9</v>
      </c>
      <c r="H387" s="287">
        <v>2278.9</v>
      </c>
      <c r="I387" s="307">
        <v>2113.5</v>
      </c>
      <c r="J387" s="399">
        <f t="shared" si="165"/>
        <v>92.742112422660057</v>
      </c>
      <c r="K387" s="423"/>
    </row>
    <row r="388" spans="2:11" ht="157.5" x14ac:dyDescent="0.3">
      <c r="B388" s="330" t="s">
        <v>822</v>
      </c>
      <c r="C388" s="93">
        <v>901</v>
      </c>
      <c r="D388" s="94" t="s">
        <v>290</v>
      </c>
      <c r="E388" s="128" t="s">
        <v>828</v>
      </c>
      <c r="F388" s="94"/>
      <c r="G388" s="404">
        <f>G389</f>
        <v>40.200000000000003</v>
      </c>
      <c r="H388" s="404">
        <f t="shared" ref="H388:I388" si="205">H389</f>
        <v>40.200000000000003</v>
      </c>
      <c r="I388" s="404">
        <f t="shared" si="205"/>
        <v>40.200000000000003</v>
      </c>
      <c r="J388" s="195">
        <f t="shared" si="165"/>
        <v>100</v>
      </c>
      <c r="K388" s="423"/>
    </row>
    <row r="389" spans="2:11" ht="32.25" thickBot="1" x14ac:dyDescent="0.35">
      <c r="B389" s="329" t="s">
        <v>144</v>
      </c>
      <c r="C389" s="97">
        <v>901</v>
      </c>
      <c r="D389" s="98" t="s">
        <v>290</v>
      </c>
      <c r="E389" s="36" t="s">
        <v>828</v>
      </c>
      <c r="F389" s="98" t="s">
        <v>137</v>
      </c>
      <c r="G389" s="406">
        <v>40.200000000000003</v>
      </c>
      <c r="H389" s="406">
        <v>40.200000000000003</v>
      </c>
      <c r="I389" s="409">
        <v>40.200000000000003</v>
      </c>
      <c r="J389" s="393">
        <f t="shared" si="165"/>
        <v>100</v>
      </c>
      <c r="K389" s="423"/>
    </row>
    <row r="390" spans="2:11" ht="48" thickBot="1" x14ac:dyDescent="0.35">
      <c r="B390" s="338" t="s">
        <v>820</v>
      </c>
      <c r="C390" s="141">
        <v>901</v>
      </c>
      <c r="D390" s="142" t="s">
        <v>821</v>
      </c>
      <c r="E390" s="145"/>
      <c r="F390" s="144"/>
      <c r="G390" s="413">
        <f>G391</f>
        <v>171.7</v>
      </c>
      <c r="H390" s="413">
        <f t="shared" ref="H390:I393" si="206">H391</f>
        <v>171.7</v>
      </c>
      <c r="I390" s="413">
        <f t="shared" si="206"/>
        <v>171.7</v>
      </c>
      <c r="J390" s="394">
        <f t="shared" si="165"/>
        <v>100</v>
      </c>
      <c r="K390" s="423"/>
    </row>
    <row r="391" spans="2:11" ht="110.25" x14ac:dyDescent="0.3">
      <c r="B391" s="331" t="s">
        <v>516</v>
      </c>
      <c r="C391" s="188">
        <v>901</v>
      </c>
      <c r="D391" s="91" t="s">
        <v>821</v>
      </c>
      <c r="E391" s="189" t="s">
        <v>236</v>
      </c>
      <c r="F391" s="91"/>
      <c r="G391" s="412">
        <f>G392</f>
        <v>171.7</v>
      </c>
      <c r="H391" s="412">
        <f t="shared" si="206"/>
        <v>171.7</v>
      </c>
      <c r="I391" s="412">
        <f t="shared" si="206"/>
        <v>171.7</v>
      </c>
      <c r="J391" s="393">
        <f t="shared" si="165"/>
        <v>100</v>
      </c>
      <c r="K391" s="423"/>
    </row>
    <row r="392" spans="2:11" ht="78.75" x14ac:dyDescent="0.3">
      <c r="B392" s="316" t="s">
        <v>561</v>
      </c>
      <c r="C392" s="188">
        <v>901</v>
      </c>
      <c r="D392" s="91" t="s">
        <v>821</v>
      </c>
      <c r="E392" s="106" t="s">
        <v>562</v>
      </c>
      <c r="F392" s="112"/>
      <c r="G392" s="404">
        <f>G393</f>
        <v>171.7</v>
      </c>
      <c r="H392" s="404">
        <f t="shared" si="206"/>
        <v>171.7</v>
      </c>
      <c r="I392" s="404">
        <f t="shared" si="206"/>
        <v>171.7</v>
      </c>
      <c r="J392" s="393">
        <f t="shared" si="165"/>
        <v>100</v>
      </c>
      <c r="K392" s="423"/>
    </row>
    <row r="393" spans="2:11" ht="141.75" x14ac:dyDescent="0.3">
      <c r="B393" s="316" t="s">
        <v>269</v>
      </c>
      <c r="C393" s="188">
        <v>901</v>
      </c>
      <c r="D393" s="91" t="s">
        <v>821</v>
      </c>
      <c r="E393" s="95" t="s">
        <v>563</v>
      </c>
      <c r="F393" s="135"/>
      <c r="G393" s="404">
        <f>G394</f>
        <v>171.7</v>
      </c>
      <c r="H393" s="404">
        <f t="shared" si="206"/>
        <v>171.7</v>
      </c>
      <c r="I393" s="404">
        <f t="shared" si="206"/>
        <v>171.7</v>
      </c>
      <c r="J393" s="393">
        <f t="shared" si="165"/>
        <v>100</v>
      </c>
      <c r="K393" s="423"/>
    </row>
    <row r="394" spans="2:11" ht="63.75" thickBot="1" x14ac:dyDescent="0.35">
      <c r="B394" s="329" t="s">
        <v>119</v>
      </c>
      <c r="C394" s="167">
        <v>901</v>
      </c>
      <c r="D394" s="143" t="s">
        <v>821</v>
      </c>
      <c r="E394" s="99" t="s">
        <v>563</v>
      </c>
      <c r="F394" s="98" t="s">
        <v>118</v>
      </c>
      <c r="G394" s="406">
        <v>171.7</v>
      </c>
      <c r="H394" s="406">
        <v>171.7</v>
      </c>
      <c r="I394" s="414">
        <v>171.7</v>
      </c>
      <c r="J394" s="393">
        <f t="shared" si="165"/>
        <v>100</v>
      </c>
      <c r="K394" s="423"/>
    </row>
    <row r="395" spans="2:11" ht="32.25" thickBot="1" x14ac:dyDescent="0.35">
      <c r="B395" s="313" t="s">
        <v>192</v>
      </c>
      <c r="C395" s="84">
        <v>901</v>
      </c>
      <c r="D395" s="85" t="s">
        <v>191</v>
      </c>
      <c r="E395" s="89"/>
      <c r="F395" s="89"/>
      <c r="G395" s="83">
        <f>G396+G401</f>
        <v>7643.2</v>
      </c>
      <c r="H395" s="83">
        <f t="shared" ref="H395:I395" si="207">H396+H401</f>
        <v>7643.2</v>
      </c>
      <c r="I395" s="253">
        <f t="shared" si="207"/>
        <v>7641.8</v>
      </c>
      <c r="J395" s="211">
        <f t="shared" si="165"/>
        <v>99.981683064684958</v>
      </c>
      <c r="K395" s="423"/>
    </row>
    <row r="396" spans="2:11" ht="48" thickBot="1" x14ac:dyDescent="0.35">
      <c r="B396" s="314" t="s">
        <v>276</v>
      </c>
      <c r="C396" s="88">
        <v>901</v>
      </c>
      <c r="D396" s="89" t="s">
        <v>275</v>
      </c>
      <c r="E396" s="89"/>
      <c r="F396" s="89"/>
      <c r="G396" s="282">
        <f>G397</f>
        <v>476.2</v>
      </c>
      <c r="H396" s="282">
        <f t="shared" ref="H396:I396" si="208">H397</f>
        <v>476.2</v>
      </c>
      <c r="I396" s="296">
        <f t="shared" si="208"/>
        <v>476.2</v>
      </c>
      <c r="J396" s="351">
        <f>I396/H396*100</f>
        <v>100</v>
      </c>
      <c r="K396" s="423"/>
    </row>
    <row r="397" spans="2:11" ht="78.75" x14ac:dyDescent="0.3">
      <c r="B397" s="331" t="s">
        <v>517</v>
      </c>
      <c r="C397" s="104">
        <v>901</v>
      </c>
      <c r="D397" s="105" t="s">
        <v>275</v>
      </c>
      <c r="E397" s="106" t="s">
        <v>234</v>
      </c>
      <c r="F397" s="171"/>
      <c r="G397" s="279">
        <f>G398</f>
        <v>476.2</v>
      </c>
      <c r="H397" s="279">
        <f t="shared" ref="H397:I397" si="209">H398</f>
        <v>476.2</v>
      </c>
      <c r="I397" s="299">
        <f t="shared" si="209"/>
        <v>476.2</v>
      </c>
      <c r="J397" s="195">
        <f t="shared" ref="J397:J400" si="210">I397/H397*100</f>
        <v>100</v>
      </c>
      <c r="K397" s="423"/>
    </row>
    <row r="398" spans="2:11" ht="31.5" x14ac:dyDescent="0.3">
      <c r="B398" s="326" t="s">
        <v>68</v>
      </c>
      <c r="C398" s="118">
        <v>901</v>
      </c>
      <c r="D398" s="108" t="s">
        <v>275</v>
      </c>
      <c r="E398" s="109" t="s">
        <v>243</v>
      </c>
      <c r="F398" s="139"/>
      <c r="G398" s="280">
        <f>G399</f>
        <v>476.2</v>
      </c>
      <c r="H398" s="280">
        <f t="shared" ref="H398:I398" si="211">H399</f>
        <v>476.2</v>
      </c>
      <c r="I398" s="300">
        <f t="shared" si="211"/>
        <v>476.2</v>
      </c>
      <c r="J398" s="195">
        <f t="shared" si="210"/>
        <v>100</v>
      </c>
      <c r="K398" s="423"/>
    </row>
    <row r="399" spans="2:11" ht="47.25" x14ac:dyDescent="0.3">
      <c r="B399" s="326" t="s">
        <v>70</v>
      </c>
      <c r="C399" s="118">
        <v>901</v>
      </c>
      <c r="D399" s="108" t="s">
        <v>275</v>
      </c>
      <c r="E399" s="109" t="s">
        <v>244</v>
      </c>
      <c r="F399" s="139"/>
      <c r="G399" s="280">
        <f>G400</f>
        <v>476.2</v>
      </c>
      <c r="H399" s="280">
        <f t="shared" ref="H399:I399" si="212">H400</f>
        <v>476.2</v>
      </c>
      <c r="I399" s="300">
        <f t="shared" si="212"/>
        <v>476.2</v>
      </c>
      <c r="J399" s="195">
        <f t="shared" si="210"/>
        <v>100</v>
      </c>
      <c r="K399" s="423"/>
    </row>
    <row r="400" spans="2:11" ht="63.75" thickBot="1" x14ac:dyDescent="0.35">
      <c r="B400" s="325" t="s">
        <v>119</v>
      </c>
      <c r="C400" s="111">
        <v>901</v>
      </c>
      <c r="D400" s="121" t="s">
        <v>275</v>
      </c>
      <c r="E400" s="113" t="s">
        <v>244</v>
      </c>
      <c r="F400" s="121" t="s">
        <v>118</v>
      </c>
      <c r="G400" s="281">
        <v>476.2</v>
      </c>
      <c r="H400" s="281">
        <v>476.2</v>
      </c>
      <c r="I400" s="301">
        <v>476.2</v>
      </c>
      <c r="J400" s="352">
        <f t="shared" si="210"/>
        <v>100</v>
      </c>
      <c r="K400" s="423"/>
    </row>
    <row r="401" spans="2:13" ht="32.25" thickBot="1" x14ac:dyDescent="0.35">
      <c r="B401" s="314" t="s">
        <v>84</v>
      </c>
      <c r="C401" s="88">
        <v>901</v>
      </c>
      <c r="D401" s="89" t="s">
        <v>83</v>
      </c>
      <c r="E401" s="89"/>
      <c r="F401" s="89"/>
      <c r="G401" s="282">
        <f>G402</f>
        <v>7167</v>
      </c>
      <c r="H401" s="282">
        <f t="shared" ref="H401:I402" si="213">H402</f>
        <v>7167</v>
      </c>
      <c r="I401" s="296">
        <f t="shared" si="213"/>
        <v>7165.6</v>
      </c>
      <c r="J401" s="351">
        <f>I401/H401*100</f>
        <v>99.980466024836062</v>
      </c>
      <c r="K401" s="423"/>
    </row>
    <row r="402" spans="2:13" ht="78.75" x14ac:dyDescent="0.3">
      <c r="B402" s="331" t="s">
        <v>517</v>
      </c>
      <c r="C402" s="104">
        <v>901</v>
      </c>
      <c r="D402" s="105" t="s">
        <v>83</v>
      </c>
      <c r="E402" s="106" t="s">
        <v>234</v>
      </c>
      <c r="F402" s="105"/>
      <c r="G402" s="279">
        <f>G403</f>
        <v>7167</v>
      </c>
      <c r="H402" s="279">
        <f t="shared" si="213"/>
        <v>7167</v>
      </c>
      <c r="I402" s="299">
        <f t="shared" si="213"/>
        <v>7165.6</v>
      </c>
      <c r="J402" s="195">
        <f t="shared" ref="J402:J408" si="214">I402/H402*100</f>
        <v>99.980466024836062</v>
      </c>
      <c r="K402" s="423"/>
    </row>
    <row r="403" spans="2:13" ht="31.5" x14ac:dyDescent="0.3">
      <c r="B403" s="326" t="s">
        <v>68</v>
      </c>
      <c r="C403" s="118">
        <v>901</v>
      </c>
      <c r="D403" s="108" t="s">
        <v>83</v>
      </c>
      <c r="E403" s="109" t="s">
        <v>243</v>
      </c>
      <c r="F403" s="139"/>
      <c r="G403" s="280">
        <f>G404+G406</f>
        <v>7167</v>
      </c>
      <c r="H403" s="280">
        <f t="shared" ref="H403:I403" si="215">H404+H406</f>
        <v>7167</v>
      </c>
      <c r="I403" s="280">
        <f t="shared" si="215"/>
        <v>7165.6</v>
      </c>
      <c r="J403" s="195">
        <f t="shared" si="214"/>
        <v>99.980466024836062</v>
      </c>
      <c r="K403" s="423"/>
    </row>
    <row r="404" spans="2:13" ht="63" x14ac:dyDescent="0.3">
      <c r="B404" s="326" t="s">
        <v>69</v>
      </c>
      <c r="C404" s="111">
        <v>901</v>
      </c>
      <c r="D404" s="108" t="s">
        <v>83</v>
      </c>
      <c r="E404" s="113" t="s">
        <v>392</v>
      </c>
      <c r="F404" s="121"/>
      <c r="G404" s="280">
        <f>G405</f>
        <v>7046.5</v>
      </c>
      <c r="H404" s="280">
        <f t="shared" ref="H404:I404" si="216">H405</f>
        <v>7046.5</v>
      </c>
      <c r="I404" s="300">
        <f t="shared" si="216"/>
        <v>7045.1</v>
      </c>
      <c r="J404" s="195">
        <f t="shared" si="214"/>
        <v>99.980131980415806</v>
      </c>
      <c r="K404" s="423"/>
    </row>
    <row r="405" spans="2:13" ht="63" x14ac:dyDescent="0.3">
      <c r="B405" s="320" t="s">
        <v>119</v>
      </c>
      <c r="C405" s="118">
        <v>901</v>
      </c>
      <c r="D405" s="108" t="s">
        <v>83</v>
      </c>
      <c r="E405" s="109" t="s">
        <v>392</v>
      </c>
      <c r="F405" s="108" t="s">
        <v>118</v>
      </c>
      <c r="G405" s="280">
        <v>7046.5</v>
      </c>
      <c r="H405" s="280">
        <v>7046.5</v>
      </c>
      <c r="I405" s="300">
        <v>7045.1</v>
      </c>
      <c r="J405" s="195">
        <f t="shared" si="214"/>
        <v>99.980131980415806</v>
      </c>
      <c r="K405" s="423"/>
    </row>
    <row r="406" spans="2:13" ht="63" x14ac:dyDescent="0.3">
      <c r="B406" s="326" t="s">
        <v>71</v>
      </c>
      <c r="C406" s="111">
        <v>901</v>
      </c>
      <c r="D406" s="121" t="s">
        <v>83</v>
      </c>
      <c r="E406" s="113" t="s">
        <v>245</v>
      </c>
      <c r="F406" s="172"/>
      <c r="G406" s="280">
        <f>G407</f>
        <v>120.5</v>
      </c>
      <c r="H406" s="280">
        <f t="shared" ref="H406:I406" si="217">H407</f>
        <v>120.5</v>
      </c>
      <c r="I406" s="300">
        <f t="shared" si="217"/>
        <v>120.5</v>
      </c>
      <c r="J406" s="195">
        <f t="shared" si="214"/>
        <v>100</v>
      </c>
      <c r="K406" s="423"/>
    </row>
    <row r="407" spans="2:13" ht="63.75" thickBot="1" x14ac:dyDescent="0.35">
      <c r="B407" s="316" t="s">
        <v>119</v>
      </c>
      <c r="C407" s="93">
        <v>901</v>
      </c>
      <c r="D407" s="94" t="s">
        <v>83</v>
      </c>
      <c r="E407" s="95" t="s">
        <v>245</v>
      </c>
      <c r="F407" s="94" t="s">
        <v>118</v>
      </c>
      <c r="G407" s="280">
        <v>120.5</v>
      </c>
      <c r="H407" s="283">
        <v>120.5</v>
      </c>
      <c r="I407" s="302">
        <v>120.5</v>
      </c>
      <c r="J407" s="195">
        <f t="shared" si="214"/>
        <v>100</v>
      </c>
      <c r="K407" s="423"/>
    </row>
    <row r="408" spans="2:13" ht="19.5" thickBot="1" x14ac:dyDescent="0.35">
      <c r="B408" s="313" t="s">
        <v>194</v>
      </c>
      <c r="C408" s="84">
        <v>901</v>
      </c>
      <c r="D408" s="85" t="s">
        <v>193</v>
      </c>
      <c r="E408" s="136"/>
      <c r="F408" s="85"/>
      <c r="G408" s="83">
        <f>G409+G434</f>
        <v>50919.600000000006</v>
      </c>
      <c r="H408" s="83">
        <f>H409+H434</f>
        <v>51084.600000000006</v>
      </c>
      <c r="I408" s="253">
        <f>I409+I434</f>
        <v>50676.400000000009</v>
      </c>
      <c r="J408" s="211">
        <f t="shared" si="214"/>
        <v>99.200933353691724</v>
      </c>
      <c r="K408" s="423"/>
      <c r="M408" s="391">
        <f>I408+I590</f>
        <v>1457334.1999999997</v>
      </c>
    </row>
    <row r="409" spans="2:13" ht="32.25" thickBot="1" x14ac:dyDescent="0.35">
      <c r="B409" s="314" t="s">
        <v>60</v>
      </c>
      <c r="C409" s="88">
        <v>901</v>
      </c>
      <c r="D409" s="89" t="s">
        <v>61</v>
      </c>
      <c r="E409" s="134"/>
      <c r="F409" s="89"/>
      <c r="G409" s="282">
        <f>G410+G430</f>
        <v>46160.100000000006</v>
      </c>
      <c r="H409" s="282">
        <f>H410+H430</f>
        <v>46325.100000000006</v>
      </c>
      <c r="I409" s="296">
        <f>I410+I430</f>
        <v>46156.000000000007</v>
      </c>
      <c r="J409" s="351">
        <f>I409/H409*100</f>
        <v>99.634971106376454</v>
      </c>
      <c r="K409" s="423"/>
    </row>
    <row r="410" spans="2:13" ht="63" x14ac:dyDescent="0.3">
      <c r="B410" s="324" t="s">
        <v>374</v>
      </c>
      <c r="C410" s="104">
        <v>901</v>
      </c>
      <c r="D410" s="105" t="s">
        <v>61</v>
      </c>
      <c r="E410" s="105" t="s">
        <v>41</v>
      </c>
      <c r="F410" s="116"/>
      <c r="G410" s="279">
        <f>G411</f>
        <v>42098.700000000004</v>
      </c>
      <c r="H410" s="279">
        <f t="shared" ref="H410:I410" si="218">H411</f>
        <v>42263.700000000004</v>
      </c>
      <c r="I410" s="299">
        <f t="shared" si="218"/>
        <v>42094.600000000006</v>
      </c>
      <c r="J410" s="195">
        <f t="shared" ref="J410:J433" si="219">I410/H410*100</f>
        <v>99.599893052430346</v>
      </c>
      <c r="K410" s="423"/>
    </row>
    <row r="411" spans="2:13" ht="31.5" x14ac:dyDescent="0.3">
      <c r="B411" s="320" t="s">
        <v>152</v>
      </c>
      <c r="C411" s="118">
        <v>901</v>
      </c>
      <c r="D411" s="108" t="s">
        <v>61</v>
      </c>
      <c r="E411" s="109" t="s">
        <v>42</v>
      </c>
      <c r="F411" s="108"/>
      <c r="G411" s="280">
        <f>G412+G417+G415+G420+G425</f>
        <v>42098.700000000004</v>
      </c>
      <c r="H411" s="280">
        <f t="shared" ref="H411:I411" si="220">H412+H417+H415+H420+H425</f>
        <v>42263.700000000004</v>
      </c>
      <c r="I411" s="280">
        <f t="shared" si="220"/>
        <v>42094.600000000006</v>
      </c>
      <c r="J411" s="195">
        <f t="shared" si="219"/>
        <v>99.599893052430346</v>
      </c>
      <c r="K411" s="423"/>
    </row>
    <row r="412" spans="2:13" ht="63" x14ac:dyDescent="0.3">
      <c r="B412" s="326" t="s">
        <v>50</v>
      </c>
      <c r="C412" s="118">
        <v>901</v>
      </c>
      <c r="D412" s="108" t="s">
        <v>61</v>
      </c>
      <c r="E412" s="109" t="s">
        <v>375</v>
      </c>
      <c r="F412" s="108"/>
      <c r="G412" s="280">
        <f>G413+G414</f>
        <v>38094.300000000003</v>
      </c>
      <c r="H412" s="280">
        <f t="shared" ref="H412:I412" si="221">H413+H414</f>
        <v>38094.300000000003</v>
      </c>
      <c r="I412" s="300">
        <f t="shared" si="221"/>
        <v>38094.300000000003</v>
      </c>
      <c r="J412" s="195">
        <f t="shared" si="219"/>
        <v>100</v>
      </c>
      <c r="K412" s="423"/>
    </row>
    <row r="413" spans="2:13" ht="31.5" x14ac:dyDescent="0.3">
      <c r="B413" s="320" t="s">
        <v>74</v>
      </c>
      <c r="C413" s="118">
        <v>901</v>
      </c>
      <c r="D413" s="108" t="s">
        <v>61</v>
      </c>
      <c r="E413" s="109" t="s">
        <v>375</v>
      </c>
      <c r="F413" s="108" t="s">
        <v>75</v>
      </c>
      <c r="G413" s="280">
        <v>27726.2</v>
      </c>
      <c r="H413" s="283">
        <v>27726.2</v>
      </c>
      <c r="I413" s="302">
        <v>27726.2</v>
      </c>
      <c r="J413" s="195">
        <f t="shared" si="219"/>
        <v>100</v>
      </c>
      <c r="K413" s="423"/>
    </row>
    <row r="414" spans="2:13" ht="31.5" x14ac:dyDescent="0.3">
      <c r="B414" s="320" t="s">
        <v>77</v>
      </c>
      <c r="C414" s="118">
        <v>901</v>
      </c>
      <c r="D414" s="108" t="s">
        <v>61</v>
      </c>
      <c r="E414" s="109" t="s">
        <v>375</v>
      </c>
      <c r="F414" s="108" t="s">
        <v>76</v>
      </c>
      <c r="G414" s="280">
        <v>10368.1</v>
      </c>
      <c r="H414" s="280">
        <v>10368.1</v>
      </c>
      <c r="I414" s="300">
        <v>10368.1</v>
      </c>
      <c r="J414" s="195">
        <f t="shared" si="219"/>
        <v>100</v>
      </c>
      <c r="K414" s="423"/>
    </row>
    <row r="415" spans="2:13" ht="121.9" customHeight="1" x14ac:dyDescent="0.3">
      <c r="B415" s="324" t="s">
        <v>558</v>
      </c>
      <c r="C415" s="118">
        <v>901</v>
      </c>
      <c r="D415" s="108" t="s">
        <v>61</v>
      </c>
      <c r="E415" s="109" t="s">
        <v>559</v>
      </c>
      <c r="F415" s="105"/>
      <c r="G415" s="279">
        <f>G416</f>
        <v>736.5</v>
      </c>
      <c r="H415" s="279">
        <f>H416</f>
        <v>736.5</v>
      </c>
      <c r="I415" s="299">
        <f t="shared" ref="I415" si="222">I416</f>
        <v>736.5</v>
      </c>
      <c r="J415" s="195">
        <f t="shared" si="219"/>
        <v>100</v>
      </c>
      <c r="K415" s="423"/>
    </row>
    <row r="416" spans="2:13" ht="31.5" x14ac:dyDescent="0.3">
      <c r="B416" s="320" t="s">
        <v>74</v>
      </c>
      <c r="C416" s="118">
        <v>901</v>
      </c>
      <c r="D416" s="108" t="s">
        <v>61</v>
      </c>
      <c r="E416" s="109" t="s">
        <v>559</v>
      </c>
      <c r="F416" s="108" t="s">
        <v>75</v>
      </c>
      <c r="G416" s="279">
        <v>736.5</v>
      </c>
      <c r="H416" s="279">
        <v>736.5</v>
      </c>
      <c r="I416" s="299">
        <v>736.5</v>
      </c>
      <c r="J416" s="195">
        <f t="shared" si="219"/>
        <v>100</v>
      </c>
      <c r="K416" s="423"/>
    </row>
    <row r="417" spans="2:11" ht="63" x14ac:dyDescent="0.3">
      <c r="B417" s="324" t="s">
        <v>494</v>
      </c>
      <c r="C417" s="118">
        <v>901</v>
      </c>
      <c r="D417" s="108" t="s">
        <v>61</v>
      </c>
      <c r="E417" s="109" t="s">
        <v>451</v>
      </c>
      <c r="F417" s="105"/>
      <c r="G417" s="279">
        <f>G418+G419</f>
        <v>2332.9</v>
      </c>
      <c r="H417" s="279">
        <f t="shared" ref="H417:I417" si="223">H418+H419</f>
        <v>2332.9</v>
      </c>
      <c r="I417" s="299">
        <f t="shared" si="223"/>
        <v>2163.8000000000002</v>
      </c>
      <c r="J417" s="195">
        <f t="shared" si="219"/>
        <v>92.75151099489905</v>
      </c>
      <c r="K417" s="423"/>
    </row>
    <row r="418" spans="2:11" ht="31.5" x14ac:dyDescent="0.3">
      <c r="B418" s="316" t="s">
        <v>74</v>
      </c>
      <c r="C418" s="93">
        <v>901</v>
      </c>
      <c r="D418" s="94" t="s">
        <v>61</v>
      </c>
      <c r="E418" s="95" t="s">
        <v>451</v>
      </c>
      <c r="F418" s="94" t="s">
        <v>75</v>
      </c>
      <c r="G418" s="280">
        <v>1860.8</v>
      </c>
      <c r="H418" s="280">
        <v>1860.8</v>
      </c>
      <c r="I418" s="300">
        <v>1691.7</v>
      </c>
      <c r="J418" s="195">
        <f t="shared" si="219"/>
        <v>90.912510748065358</v>
      </c>
      <c r="K418" s="423"/>
    </row>
    <row r="419" spans="2:11" ht="31.5" x14ac:dyDescent="0.3">
      <c r="B419" s="329" t="s">
        <v>77</v>
      </c>
      <c r="C419" s="97">
        <v>901</v>
      </c>
      <c r="D419" s="98" t="s">
        <v>61</v>
      </c>
      <c r="E419" s="99" t="s">
        <v>451</v>
      </c>
      <c r="F419" s="98" t="s">
        <v>76</v>
      </c>
      <c r="G419" s="281">
        <v>472.1</v>
      </c>
      <c r="H419" s="284">
        <v>472.1</v>
      </c>
      <c r="I419" s="303">
        <v>472.1</v>
      </c>
      <c r="J419" s="195">
        <f t="shared" si="219"/>
        <v>100</v>
      </c>
      <c r="K419" s="423"/>
    </row>
    <row r="420" spans="2:11" ht="94.5" x14ac:dyDescent="0.3">
      <c r="B420" s="316" t="s">
        <v>802</v>
      </c>
      <c r="C420" s="93">
        <v>901</v>
      </c>
      <c r="D420" s="94" t="s">
        <v>61</v>
      </c>
      <c r="E420" s="128" t="s">
        <v>803</v>
      </c>
      <c r="F420" s="94"/>
      <c r="G420" s="281">
        <f>G421+G423</f>
        <v>425</v>
      </c>
      <c r="H420" s="281">
        <f t="shared" ref="H420:I420" si="224">H421+H423</f>
        <v>500</v>
      </c>
      <c r="I420" s="281">
        <f t="shared" si="224"/>
        <v>500</v>
      </c>
      <c r="J420" s="195">
        <f t="shared" si="219"/>
        <v>100</v>
      </c>
      <c r="K420" s="423"/>
    </row>
    <row r="421" spans="2:11" ht="110.25" x14ac:dyDescent="0.3">
      <c r="B421" s="316" t="s">
        <v>811</v>
      </c>
      <c r="C421" s="93">
        <v>901</v>
      </c>
      <c r="D421" s="94" t="s">
        <v>61</v>
      </c>
      <c r="E421" s="128" t="s">
        <v>810</v>
      </c>
      <c r="F421" s="94"/>
      <c r="G421" s="281">
        <f>G422</f>
        <v>0</v>
      </c>
      <c r="H421" s="281">
        <f t="shared" ref="H421:I421" si="225">H422</f>
        <v>75</v>
      </c>
      <c r="I421" s="281">
        <f t="shared" si="225"/>
        <v>75</v>
      </c>
      <c r="J421" s="195">
        <f t="shared" si="219"/>
        <v>100</v>
      </c>
      <c r="K421" s="423"/>
    </row>
    <row r="422" spans="2:11" ht="31.5" x14ac:dyDescent="0.3">
      <c r="B422" s="316" t="s">
        <v>77</v>
      </c>
      <c r="C422" s="93">
        <v>901</v>
      </c>
      <c r="D422" s="94" t="s">
        <v>61</v>
      </c>
      <c r="E422" s="128" t="s">
        <v>810</v>
      </c>
      <c r="F422" s="94" t="s">
        <v>76</v>
      </c>
      <c r="G422" s="281">
        <v>0</v>
      </c>
      <c r="H422" s="284">
        <v>75</v>
      </c>
      <c r="I422" s="303">
        <v>75</v>
      </c>
      <c r="J422" s="195">
        <f t="shared" si="219"/>
        <v>100</v>
      </c>
      <c r="K422" s="423"/>
    </row>
    <row r="423" spans="2:11" ht="110.25" x14ac:dyDescent="0.3">
      <c r="B423" s="316" t="s">
        <v>804</v>
      </c>
      <c r="C423" s="93">
        <v>901</v>
      </c>
      <c r="D423" s="94" t="s">
        <v>61</v>
      </c>
      <c r="E423" s="128" t="s">
        <v>805</v>
      </c>
      <c r="F423" s="94"/>
      <c r="G423" s="281">
        <f>G424</f>
        <v>425</v>
      </c>
      <c r="H423" s="281">
        <f t="shared" ref="H423:I423" si="226">H424</f>
        <v>425</v>
      </c>
      <c r="I423" s="281">
        <f t="shared" si="226"/>
        <v>425</v>
      </c>
      <c r="J423" s="195">
        <f t="shared" si="219"/>
        <v>100</v>
      </c>
      <c r="K423" s="423"/>
    </row>
    <row r="424" spans="2:11" ht="31.5" x14ac:dyDescent="0.3">
      <c r="B424" s="316" t="s">
        <v>77</v>
      </c>
      <c r="C424" s="93">
        <v>901</v>
      </c>
      <c r="D424" s="94" t="s">
        <v>61</v>
      </c>
      <c r="E424" s="128" t="s">
        <v>805</v>
      </c>
      <c r="F424" s="94" t="s">
        <v>76</v>
      </c>
      <c r="G424" s="281">
        <v>425</v>
      </c>
      <c r="H424" s="284">
        <v>425</v>
      </c>
      <c r="I424" s="303">
        <v>425</v>
      </c>
      <c r="J424" s="195">
        <f t="shared" si="219"/>
        <v>100</v>
      </c>
      <c r="K424" s="423"/>
    </row>
    <row r="425" spans="2:11" ht="94.5" x14ac:dyDescent="0.3">
      <c r="B425" s="316" t="s">
        <v>806</v>
      </c>
      <c r="C425" s="93">
        <v>901</v>
      </c>
      <c r="D425" s="94" t="s">
        <v>61</v>
      </c>
      <c r="E425" s="95" t="s">
        <v>807</v>
      </c>
      <c r="F425" s="94"/>
      <c r="G425" s="281">
        <f>G426+G428</f>
        <v>510</v>
      </c>
      <c r="H425" s="281">
        <f t="shared" ref="H425:I425" si="227">H426+H428</f>
        <v>600</v>
      </c>
      <c r="I425" s="281">
        <f t="shared" si="227"/>
        <v>600</v>
      </c>
      <c r="J425" s="195">
        <f t="shared" si="219"/>
        <v>100</v>
      </c>
      <c r="K425" s="423"/>
    </row>
    <row r="426" spans="2:11" ht="110.25" x14ac:dyDescent="0.3">
      <c r="B426" s="316" t="s">
        <v>813</v>
      </c>
      <c r="C426" s="93">
        <v>901</v>
      </c>
      <c r="D426" s="94" t="s">
        <v>61</v>
      </c>
      <c r="E426" s="95" t="s">
        <v>812</v>
      </c>
      <c r="F426" s="94"/>
      <c r="G426" s="281">
        <f>G427</f>
        <v>0</v>
      </c>
      <c r="H426" s="281">
        <f t="shared" ref="H426:I426" si="228">H427</f>
        <v>90</v>
      </c>
      <c r="I426" s="281">
        <f t="shared" si="228"/>
        <v>90</v>
      </c>
      <c r="J426" s="195">
        <f t="shared" si="219"/>
        <v>100</v>
      </c>
      <c r="K426" s="423"/>
    </row>
    <row r="427" spans="2:11" ht="31.5" x14ac:dyDescent="0.3">
      <c r="B427" s="316" t="s">
        <v>74</v>
      </c>
      <c r="C427" s="93">
        <v>901</v>
      </c>
      <c r="D427" s="94" t="s">
        <v>61</v>
      </c>
      <c r="E427" s="95" t="s">
        <v>812</v>
      </c>
      <c r="F427" s="94" t="s">
        <v>75</v>
      </c>
      <c r="G427" s="281">
        <v>0</v>
      </c>
      <c r="H427" s="284">
        <v>90</v>
      </c>
      <c r="I427" s="303">
        <v>90</v>
      </c>
      <c r="J427" s="195">
        <f t="shared" si="219"/>
        <v>100</v>
      </c>
      <c r="K427" s="423"/>
    </row>
    <row r="428" spans="2:11" ht="110.25" x14ac:dyDescent="0.3">
      <c r="B428" s="330" t="s">
        <v>808</v>
      </c>
      <c r="C428" s="93">
        <v>901</v>
      </c>
      <c r="D428" s="94" t="s">
        <v>61</v>
      </c>
      <c r="E428" s="128" t="s">
        <v>809</v>
      </c>
      <c r="F428" s="94"/>
      <c r="G428" s="281">
        <f>G429</f>
        <v>510</v>
      </c>
      <c r="H428" s="281">
        <f t="shared" ref="H428:I428" si="229">H429</f>
        <v>510</v>
      </c>
      <c r="I428" s="281">
        <f t="shared" si="229"/>
        <v>510</v>
      </c>
      <c r="J428" s="195">
        <f t="shared" si="219"/>
        <v>100</v>
      </c>
      <c r="K428" s="423"/>
    </row>
    <row r="429" spans="2:11" ht="31.5" x14ac:dyDescent="0.3">
      <c r="B429" s="316" t="s">
        <v>74</v>
      </c>
      <c r="C429" s="93">
        <v>901</v>
      </c>
      <c r="D429" s="94" t="s">
        <v>61</v>
      </c>
      <c r="E429" s="128" t="s">
        <v>809</v>
      </c>
      <c r="F429" s="94" t="s">
        <v>75</v>
      </c>
      <c r="G429" s="281">
        <v>510</v>
      </c>
      <c r="H429" s="284">
        <v>510</v>
      </c>
      <c r="I429" s="303">
        <v>510</v>
      </c>
      <c r="J429" s="195">
        <f t="shared" si="219"/>
        <v>100</v>
      </c>
      <c r="K429" s="423"/>
    </row>
    <row r="430" spans="2:11" ht="63" x14ac:dyDescent="0.3">
      <c r="B430" s="337" t="s">
        <v>354</v>
      </c>
      <c r="C430" s="97">
        <v>901</v>
      </c>
      <c r="D430" s="98" t="s">
        <v>61</v>
      </c>
      <c r="E430" s="95" t="s">
        <v>229</v>
      </c>
      <c r="F430" s="94"/>
      <c r="G430" s="280">
        <f>G431</f>
        <v>4061.4</v>
      </c>
      <c r="H430" s="280">
        <f t="shared" ref="H430:I430" si="230">H431</f>
        <v>4061.4</v>
      </c>
      <c r="I430" s="300">
        <f t="shared" si="230"/>
        <v>4061.4</v>
      </c>
      <c r="J430" s="195">
        <f t="shared" si="219"/>
        <v>100</v>
      </c>
      <c r="K430" s="423"/>
    </row>
    <row r="431" spans="2:11" ht="94.5" x14ac:dyDescent="0.3">
      <c r="B431" s="325" t="s">
        <v>37</v>
      </c>
      <c r="C431" s="97">
        <v>901</v>
      </c>
      <c r="D431" s="98" t="s">
        <v>61</v>
      </c>
      <c r="E431" s="113" t="s">
        <v>257</v>
      </c>
      <c r="F431" s="94"/>
      <c r="G431" s="280">
        <f>G432</f>
        <v>4061.4</v>
      </c>
      <c r="H431" s="280">
        <f t="shared" ref="H431:I431" si="231">H432</f>
        <v>4061.4</v>
      </c>
      <c r="I431" s="300">
        <f t="shared" si="231"/>
        <v>4061.4</v>
      </c>
      <c r="J431" s="195">
        <f t="shared" si="219"/>
        <v>100</v>
      </c>
      <c r="K431" s="423"/>
    </row>
    <row r="432" spans="2:11" ht="78.75" x14ac:dyDescent="0.3">
      <c r="B432" s="316" t="s">
        <v>631</v>
      </c>
      <c r="C432" s="199">
        <v>901</v>
      </c>
      <c r="D432" s="108" t="s">
        <v>61</v>
      </c>
      <c r="E432" s="109" t="s">
        <v>632</v>
      </c>
      <c r="F432" s="108"/>
      <c r="G432" s="280">
        <f>G433</f>
        <v>4061.4</v>
      </c>
      <c r="H432" s="280">
        <f t="shared" ref="H432:I432" si="232">H433</f>
        <v>4061.4</v>
      </c>
      <c r="I432" s="300">
        <f t="shared" si="232"/>
        <v>4061.4</v>
      </c>
      <c r="J432" s="195">
        <f t="shared" si="219"/>
        <v>100</v>
      </c>
      <c r="K432" s="423"/>
    </row>
    <row r="433" spans="2:11" ht="32.25" thickBot="1" x14ac:dyDescent="0.35">
      <c r="B433" s="323" t="s">
        <v>79</v>
      </c>
      <c r="C433" s="111">
        <v>901</v>
      </c>
      <c r="D433" s="121" t="s">
        <v>61</v>
      </c>
      <c r="E433" s="109" t="s">
        <v>632</v>
      </c>
      <c r="F433" s="121" t="s">
        <v>75</v>
      </c>
      <c r="G433" s="281">
        <v>4061.4</v>
      </c>
      <c r="H433" s="284">
        <v>4061.4</v>
      </c>
      <c r="I433" s="303">
        <v>4061.4</v>
      </c>
      <c r="J433" s="352">
        <f t="shared" si="219"/>
        <v>100</v>
      </c>
      <c r="K433" s="423"/>
    </row>
    <row r="434" spans="2:11" ht="19.5" thickBot="1" x14ac:dyDescent="0.35">
      <c r="B434" s="314" t="s">
        <v>420</v>
      </c>
      <c r="C434" s="88">
        <v>901</v>
      </c>
      <c r="D434" s="89" t="s">
        <v>168</v>
      </c>
      <c r="E434" s="89"/>
      <c r="F434" s="89"/>
      <c r="G434" s="282">
        <f>G435+G459</f>
        <v>4759.5000000000009</v>
      </c>
      <c r="H434" s="282">
        <f t="shared" ref="H434:I434" si="233">H435+H459</f>
        <v>4759.5000000000009</v>
      </c>
      <c r="I434" s="282">
        <f t="shared" si="233"/>
        <v>4520.3999999999996</v>
      </c>
      <c r="J434" s="351">
        <f>I434/H434*100</f>
        <v>94.976363063346966</v>
      </c>
      <c r="K434" s="423"/>
    </row>
    <row r="435" spans="2:11" ht="78.75" x14ac:dyDescent="0.3">
      <c r="B435" s="318" t="s">
        <v>626</v>
      </c>
      <c r="C435" s="104">
        <v>901</v>
      </c>
      <c r="D435" s="105" t="s">
        <v>168</v>
      </c>
      <c r="E435" s="106" t="s">
        <v>231</v>
      </c>
      <c r="F435" s="116"/>
      <c r="G435" s="279">
        <f>G436+G450</f>
        <v>4647.4000000000005</v>
      </c>
      <c r="H435" s="279">
        <f>H436+H450</f>
        <v>4647.4000000000005</v>
      </c>
      <c r="I435" s="299">
        <f>I436+I450</f>
        <v>4408.2999999999993</v>
      </c>
      <c r="J435" s="195">
        <f t="shared" ref="J435:J462" si="234">I435/H435*100</f>
        <v>94.855187846968164</v>
      </c>
      <c r="K435" s="423"/>
    </row>
    <row r="436" spans="2:11" ht="63" x14ac:dyDescent="0.3">
      <c r="B436" s="326" t="s">
        <v>688</v>
      </c>
      <c r="C436" s="118">
        <v>901</v>
      </c>
      <c r="D436" s="108" t="s">
        <v>168</v>
      </c>
      <c r="E436" s="106" t="s">
        <v>126</v>
      </c>
      <c r="F436" s="124"/>
      <c r="G436" s="280">
        <f>G437+G439+G442+G444+G446+G448</f>
        <v>4335.6000000000004</v>
      </c>
      <c r="H436" s="280">
        <f>H437+H439+H442+H444+H446+H448</f>
        <v>4335.6000000000004</v>
      </c>
      <c r="I436" s="300">
        <f>I437+I439+I442+I444+I446+I448</f>
        <v>4131.2999999999993</v>
      </c>
      <c r="J436" s="195">
        <f t="shared" si="234"/>
        <v>95.28784943260446</v>
      </c>
      <c r="K436" s="423"/>
    </row>
    <row r="437" spans="2:11" ht="94.5" x14ac:dyDescent="0.3">
      <c r="B437" s="326" t="s">
        <v>66</v>
      </c>
      <c r="C437" s="118">
        <v>901</v>
      </c>
      <c r="D437" s="108" t="s">
        <v>168</v>
      </c>
      <c r="E437" s="106" t="s">
        <v>659</v>
      </c>
      <c r="F437" s="124"/>
      <c r="G437" s="280">
        <f>G438</f>
        <v>121</v>
      </c>
      <c r="H437" s="280">
        <f t="shared" ref="H437:I437" si="235">H438</f>
        <v>121</v>
      </c>
      <c r="I437" s="300">
        <f t="shared" si="235"/>
        <v>67</v>
      </c>
      <c r="J437" s="195">
        <f t="shared" si="234"/>
        <v>55.371900826446286</v>
      </c>
      <c r="K437" s="423"/>
    </row>
    <row r="438" spans="2:11" ht="63" x14ac:dyDescent="0.3">
      <c r="B438" s="320" t="s">
        <v>119</v>
      </c>
      <c r="C438" s="118">
        <v>901</v>
      </c>
      <c r="D438" s="108" t="s">
        <v>168</v>
      </c>
      <c r="E438" s="106" t="s">
        <v>659</v>
      </c>
      <c r="F438" s="108" t="s">
        <v>118</v>
      </c>
      <c r="G438" s="280">
        <v>121</v>
      </c>
      <c r="H438" s="283">
        <v>121</v>
      </c>
      <c r="I438" s="302">
        <v>67</v>
      </c>
      <c r="J438" s="195">
        <f t="shared" si="234"/>
        <v>55.371900826446286</v>
      </c>
      <c r="K438" s="423"/>
    </row>
    <row r="439" spans="2:11" ht="63" x14ac:dyDescent="0.3">
      <c r="B439" s="326" t="s">
        <v>393</v>
      </c>
      <c r="C439" s="111">
        <v>901</v>
      </c>
      <c r="D439" s="108" t="s">
        <v>168</v>
      </c>
      <c r="E439" s="108" t="s">
        <v>660</v>
      </c>
      <c r="F439" s="108"/>
      <c r="G439" s="280">
        <f>G440+G441</f>
        <v>3977.2000000000003</v>
      </c>
      <c r="H439" s="280">
        <f t="shared" ref="H439:I439" si="236">H440+H441</f>
        <v>3977.2000000000003</v>
      </c>
      <c r="I439" s="300">
        <f t="shared" si="236"/>
        <v>3826.9</v>
      </c>
      <c r="J439" s="195">
        <f t="shared" si="234"/>
        <v>96.220959468973149</v>
      </c>
      <c r="K439" s="423"/>
    </row>
    <row r="440" spans="2:11" ht="31.5" x14ac:dyDescent="0.3">
      <c r="B440" s="325" t="s">
        <v>144</v>
      </c>
      <c r="C440" s="111">
        <v>901</v>
      </c>
      <c r="D440" s="108" t="s">
        <v>168</v>
      </c>
      <c r="E440" s="108" t="s">
        <v>660</v>
      </c>
      <c r="F440" s="121" t="s">
        <v>137</v>
      </c>
      <c r="G440" s="280">
        <v>3487.8</v>
      </c>
      <c r="H440" s="283">
        <v>3487.8</v>
      </c>
      <c r="I440" s="302">
        <v>3477</v>
      </c>
      <c r="J440" s="195">
        <f t="shared" si="234"/>
        <v>99.690349217271617</v>
      </c>
      <c r="K440" s="423"/>
    </row>
    <row r="441" spans="2:11" ht="63" x14ac:dyDescent="0.3">
      <c r="B441" s="320" t="s">
        <v>119</v>
      </c>
      <c r="C441" s="111">
        <v>901</v>
      </c>
      <c r="D441" s="108" t="s">
        <v>168</v>
      </c>
      <c r="E441" s="108" t="s">
        <v>660</v>
      </c>
      <c r="F441" s="121" t="s">
        <v>118</v>
      </c>
      <c r="G441" s="280">
        <v>489.4</v>
      </c>
      <c r="H441" s="280">
        <v>489.4</v>
      </c>
      <c r="I441" s="300">
        <v>349.9</v>
      </c>
      <c r="J441" s="195">
        <f t="shared" si="234"/>
        <v>71.495709031467101</v>
      </c>
      <c r="K441" s="423"/>
    </row>
    <row r="442" spans="2:11" ht="47.25" x14ac:dyDescent="0.3">
      <c r="B442" s="316" t="s">
        <v>695</v>
      </c>
      <c r="C442" s="111">
        <v>901</v>
      </c>
      <c r="D442" s="121" t="s">
        <v>168</v>
      </c>
      <c r="E442" s="108" t="s">
        <v>661</v>
      </c>
      <c r="F442" s="121"/>
      <c r="G442" s="280">
        <f>G443</f>
        <v>41.7</v>
      </c>
      <c r="H442" s="283">
        <f>H443</f>
        <v>41.7</v>
      </c>
      <c r="I442" s="302">
        <f>I443</f>
        <v>41.7</v>
      </c>
      <c r="J442" s="195">
        <f t="shared" si="234"/>
        <v>100</v>
      </c>
      <c r="K442" s="423"/>
    </row>
    <row r="443" spans="2:11" ht="63" x14ac:dyDescent="0.3">
      <c r="B443" s="320" t="s">
        <v>119</v>
      </c>
      <c r="C443" s="111">
        <v>901</v>
      </c>
      <c r="D443" s="121" t="s">
        <v>168</v>
      </c>
      <c r="E443" s="108" t="s">
        <v>661</v>
      </c>
      <c r="F443" s="121" t="s">
        <v>118</v>
      </c>
      <c r="G443" s="280">
        <v>41.7</v>
      </c>
      <c r="H443" s="283">
        <v>41.7</v>
      </c>
      <c r="I443" s="302">
        <v>41.7</v>
      </c>
      <c r="J443" s="195">
        <f t="shared" si="234"/>
        <v>100</v>
      </c>
      <c r="K443" s="423"/>
    </row>
    <row r="444" spans="2:11" ht="47.25" x14ac:dyDescent="0.3">
      <c r="B444" s="316" t="s">
        <v>695</v>
      </c>
      <c r="C444" s="111">
        <v>901</v>
      </c>
      <c r="D444" s="121" t="s">
        <v>168</v>
      </c>
      <c r="E444" s="108" t="s">
        <v>662</v>
      </c>
      <c r="F444" s="121"/>
      <c r="G444" s="280">
        <f>G445</f>
        <v>41.7</v>
      </c>
      <c r="H444" s="280">
        <f t="shared" ref="H444:I444" si="237">H445</f>
        <v>41.7</v>
      </c>
      <c r="I444" s="300">
        <f t="shared" si="237"/>
        <v>41.7</v>
      </c>
      <c r="J444" s="195">
        <f t="shared" si="234"/>
        <v>100</v>
      </c>
      <c r="K444" s="423"/>
    </row>
    <row r="445" spans="2:11" ht="63" x14ac:dyDescent="0.3">
      <c r="B445" s="320" t="s">
        <v>119</v>
      </c>
      <c r="C445" s="111">
        <v>901</v>
      </c>
      <c r="D445" s="121" t="s">
        <v>168</v>
      </c>
      <c r="E445" s="108" t="s">
        <v>662</v>
      </c>
      <c r="F445" s="121" t="s">
        <v>118</v>
      </c>
      <c r="G445" s="280">
        <v>41.7</v>
      </c>
      <c r="H445" s="283">
        <v>41.7</v>
      </c>
      <c r="I445" s="302">
        <v>41.7</v>
      </c>
      <c r="J445" s="195">
        <f t="shared" si="234"/>
        <v>100</v>
      </c>
      <c r="K445" s="423"/>
    </row>
    <row r="446" spans="2:11" ht="47.25" x14ac:dyDescent="0.3">
      <c r="B446" s="320" t="s">
        <v>545</v>
      </c>
      <c r="C446" s="111">
        <v>901</v>
      </c>
      <c r="D446" s="121" t="s">
        <v>168</v>
      </c>
      <c r="E446" s="108" t="s">
        <v>663</v>
      </c>
      <c r="F446" s="121"/>
      <c r="G446" s="280">
        <f>G447</f>
        <v>77</v>
      </c>
      <c r="H446" s="280">
        <f t="shared" ref="H446:I446" si="238">H447</f>
        <v>77</v>
      </c>
      <c r="I446" s="300">
        <f t="shared" si="238"/>
        <v>77</v>
      </c>
      <c r="J446" s="195">
        <f t="shared" si="234"/>
        <v>100</v>
      </c>
      <c r="K446" s="423"/>
    </row>
    <row r="447" spans="2:11" ht="63" x14ac:dyDescent="0.3">
      <c r="B447" s="325" t="s">
        <v>119</v>
      </c>
      <c r="C447" s="111">
        <v>901</v>
      </c>
      <c r="D447" s="121" t="s">
        <v>168</v>
      </c>
      <c r="E447" s="108" t="s">
        <v>663</v>
      </c>
      <c r="F447" s="121" t="s">
        <v>118</v>
      </c>
      <c r="G447" s="280">
        <v>77</v>
      </c>
      <c r="H447" s="280">
        <v>77</v>
      </c>
      <c r="I447" s="300">
        <v>77</v>
      </c>
      <c r="J447" s="195">
        <f t="shared" si="234"/>
        <v>100</v>
      </c>
      <c r="K447" s="423"/>
    </row>
    <row r="448" spans="2:11" ht="47.25" x14ac:dyDescent="0.3">
      <c r="B448" s="316" t="s">
        <v>545</v>
      </c>
      <c r="C448" s="111">
        <v>901</v>
      </c>
      <c r="D448" s="121" t="s">
        <v>168</v>
      </c>
      <c r="E448" s="108" t="s">
        <v>664</v>
      </c>
      <c r="F448" s="121"/>
      <c r="G448" s="280">
        <f>G449</f>
        <v>77</v>
      </c>
      <c r="H448" s="280">
        <f t="shared" ref="H448:I448" si="239">H449</f>
        <v>77</v>
      </c>
      <c r="I448" s="300">
        <f t="shared" si="239"/>
        <v>77</v>
      </c>
      <c r="J448" s="195">
        <f t="shared" si="234"/>
        <v>100</v>
      </c>
      <c r="K448" s="423"/>
    </row>
    <row r="449" spans="2:11" ht="63" x14ac:dyDescent="0.3">
      <c r="B449" s="316" t="s">
        <v>119</v>
      </c>
      <c r="C449" s="111">
        <v>901</v>
      </c>
      <c r="D449" s="121" t="s">
        <v>168</v>
      </c>
      <c r="E449" s="108" t="s">
        <v>664</v>
      </c>
      <c r="F449" s="121" t="s">
        <v>118</v>
      </c>
      <c r="G449" s="280">
        <v>77</v>
      </c>
      <c r="H449" s="283">
        <v>77</v>
      </c>
      <c r="I449" s="302">
        <v>77</v>
      </c>
      <c r="J449" s="195">
        <f t="shared" si="234"/>
        <v>100</v>
      </c>
      <c r="K449" s="423"/>
    </row>
    <row r="450" spans="2:11" ht="63" x14ac:dyDescent="0.3">
      <c r="B450" s="319" t="s">
        <v>689</v>
      </c>
      <c r="C450" s="118">
        <v>901</v>
      </c>
      <c r="D450" s="108" t="s">
        <v>168</v>
      </c>
      <c r="E450" s="108" t="s">
        <v>127</v>
      </c>
      <c r="F450" s="124"/>
      <c r="G450" s="280">
        <f>G451+G453+G457+G455</f>
        <v>311.80000000000007</v>
      </c>
      <c r="H450" s="280">
        <f t="shared" ref="H450:I450" si="240">H451+H453+H457+H455</f>
        <v>311.80000000000007</v>
      </c>
      <c r="I450" s="300">
        <f t="shared" si="240"/>
        <v>277.00000000000006</v>
      </c>
      <c r="J450" s="195">
        <f t="shared" si="234"/>
        <v>88.838999358563171</v>
      </c>
      <c r="K450" s="423"/>
    </row>
    <row r="451" spans="2:11" ht="63" x14ac:dyDescent="0.3">
      <c r="B451" s="319" t="s">
        <v>294</v>
      </c>
      <c r="C451" s="118">
        <v>901</v>
      </c>
      <c r="D451" s="108" t="s">
        <v>168</v>
      </c>
      <c r="E451" s="108" t="s">
        <v>665</v>
      </c>
      <c r="F451" s="124"/>
      <c r="G451" s="280">
        <f>G452</f>
        <v>268.60000000000002</v>
      </c>
      <c r="H451" s="280">
        <f t="shared" ref="H451" si="241">H452</f>
        <v>268.60000000000002</v>
      </c>
      <c r="I451" s="300">
        <f>I452</f>
        <v>233.8</v>
      </c>
      <c r="J451" s="195">
        <f t="shared" si="234"/>
        <v>87.043931496649279</v>
      </c>
      <c r="K451" s="423"/>
    </row>
    <row r="452" spans="2:11" ht="63" x14ac:dyDescent="0.3">
      <c r="B452" s="316" t="s">
        <v>119</v>
      </c>
      <c r="C452" s="118">
        <v>901</v>
      </c>
      <c r="D452" s="108" t="s">
        <v>168</v>
      </c>
      <c r="E452" s="108" t="s">
        <v>665</v>
      </c>
      <c r="F452" s="108" t="s">
        <v>118</v>
      </c>
      <c r="G452" s="280">
        <v>268.60000000000002</v>
      </c>
      <c r="H452" s="283">
        <v>268.60000000000002</v>
      </c>
      <c r="I452" s="302">
        <v>233.8</v>
      </c>
      <c r="J452" s="195">
        <f t="shared" si="234"/>
        <v>87.043931496649279</v>
      </c>
      <c r="K452" s="423"/>
    </row>
    <row r="453" spans="2:11" ht="78.75" x14ac:dyDescent="0.3">
      <c r="B453" s="316" t="s">
        <v>203</v>
      </c>
      <c r="C453" s="118">
        <v>901</v>
      </c>
      <c r="D453" s="108" t="s">
        <v>168</v>
      </c>
      <c r="E453" s="108" t="s">
        <v>666</v>
      </c>
      <c r="F453" s="108"/>
      <c r="G453" s="280">
        <f>G454</f>
        <v>25</v>
      </c>
      <c r="H453" s="280">
        <f t="shared" ref="H453:I453" si="242">H454</f>
        <v>25</v>
      </c>
      <c r="I453" s="300">
        <f t="shared" si="242"/>
        <v>25</v>
      </c>
      <c r="J453" s="195">
        <f t="shared" si="234"/>
        <v>100</v>
      </c>
      <c r="K453" s="423"/>
    </row>
    <row r="454" spans="2:11" ht="63" x14ac:dyDescent="0.3">
      <c r="B454" s="331" t="s">
        <v>119</v>
      </c>
      <c r="C454" s="93">
        <v>901</v>
      </c>
      <c r="D454" s="94" t="s">
        <v>168</v>
      </c>
      <c r="E454" s="108" t="s">
        <v>666</v>
      </c>
      <c r="F454" s="94" t="s">
        <v>118</v>
      </c>
      <c r="G454" s="280">
        <v>25</v>
      </c>
      <c r="H454" s="283">
        <v>25</v>
      </c>
      <c r="I454" s="302">
        <v>25</v>
      </c>
      <c r="J454" s="195">
        <f t="shared" si="234"/>
        <v>100</v>
      </c>
      <c r="K454" s="423"/>
    </row>
    <row r="455" spans="2:11" ht="63" x14ac:dyDescent="0.3">
      <c r="B455" s="316" t="s">
        <v>482</v>
      </c>
      <c r="C455" s="93">
        <v>901</v>
      </c>
      <c r="D455" s="94" t="s">
        <v>168</v>
      </c>
      <c r="E455" s="94" t="s">
        <v>668</v>
      </c>
      <c r="F455" s="94"/>
      <c r="G455" s="280">
        <f>G456</f>
        <v>9.1</v>
      </c>
      <c r="H455" s="280">
        <f t="shared" ref="H455:I455" si="243">H456</f>
        <v>9.1</v>
      </c>
      <c r="I455" s="300">
        <f t="shared" si="243"/>
        <v>9.1</v>
      </c>
      <c r="J455" s="195">
        <f t="shared" si="234"/>
        <v>100</v>
      </c>
      <c r="K455" s="423"/>
    </row>
    <row r="456" spans="2:11" ht="63" x14ac:dyDescent="0.3">
      <c r="B456" s="329" t="s">
        <v>119</v>
      </c>
      <c r="C456" s="97">
        <v>901</v>
      </c>
      <c r="D456" s="98" t="s">
        <v>168</v>
      </c>
      <c r="E456" s="94" t="s">
        <v>668</v>
      </c>
      <c r="F456" s="98" t="s">
        <v>118</v>
      </c>
      <c r="G456" s="280">
        <v>9.1</v>
      </c>
      <c r="H456" s="283">
        <v>9.1</v>
      </c>
      <c r="I456" s="302">
        <v>9.1</v>
      </c>
      <c r="J456" s="195">
        <f t="shared" si="234"/>
        <v>100</v>
      </c>
      <c r="K456" s="423"/>
    </row>
    <row r="457" spans="2:11" ht="63" x14ac:dyDescent="0.3">
      <c r="B457" s="316" t="s">
        <v>482</v>
      </c>
      <c r="C457" s="93">
        <v>901</v>
      </c>
      <c r="D457" s="94" t="s">
        <v>168</v>
      </c>
      <c r="E457" s="94" t="s">
        <v>667</v>
      </c>
      <c r="F457" s="94"/>
      <c r="G457" s="280">
        <f>G458</f>
        <v>9.1</v>
      </c>
      <c r="H457" s="280">
        <f t="shared" ref="H457:I457" si="244">H458</f>
        <v>9.1</v>
      </c>
      <c r="I457" s="300">
        <f t="shared" si="244"/>
        <v>9.1</v>
      </c>
      <c r="J457" s="195">
        <f t="shared" si="234"/>
        <v>100</v>
      </c>
      <c r="K457" s="423"/>
    </row>
    <row r="458" spans="2:11" ht="63" x14ac:dyDescent="0.3">
      <c r="B458" s="329" t="s">
        <v>119</v>
      </c>
      <c r="C458" s="97">
        <v>901</v>
      </c>
      <c r="D458" s="98" t="s">
        <v>168</v>
      </c>
      <c r="E458" s="94" t="s">
        <v>667</v>
      </c>
      <c r="F458" s="98" t="s">
        <v>118</v>
      </c>
      <c r="G458" s="281">
        <v>9.1</v>
      </c>
      <c r="H458" s="284">
        <v>9.1</v>
      </c>
      <c r="I458" s="303">
        <v>9.1</v>
      </c>
      <c r="J458" s="195">
        <f t="shared" si="234"/>
        <v>100</v>
      </c>
      <c r="K458" s="423"/>
    </row>
    <row r="459" spans="2:11" ht="31.5" x14ac:dyDescent="0.3">
      <c r="B459" s="315" t="s">
        <v>417</v>
      </c>
      <c r="C459" s="118">
        <v>901</v>
      </c>
      <c r="D459" s="108" t="s">
        <v>168</v>
      </c>
      <c r="E459" s="113" t="s">
        <v>40</v>
      </c>
      <c r="F459" s="98"/>
      <c r="G459" s="408">
        <f>G460</f>
        <v>112.1</v>
      </c>
      <c r="H459" s="408">
        <f t="shared" ref="H459:I460" si="245">H460</f>
        <v>112.1</v>
      </c>
      <c r="I459" s="408">
        <f t="shared" si="245"/>
        <v>112.1</v>
      </c>
      <c r="J459" s="195">
        <f t="shared" si="234"/>
        <v>100</v>
      </c>
      <c r="K459" s="423"/>
    </row>
    <row r="460" spans="2:11" ht="157.5" x14ac:dyDescent="0.3">
      <c r="B460" s="330" t="s">
        <v>822</v>
      </c>
      <c r="C460" s="93">
        <v>901</v>
      </c>
      <c r="D460" s="94" t="s">
        <v>168</v>
      </c>
      <c r="E460" s="93" t="s">
        <v>828</v>
      </c>
      <c r="F460" s="94"/>
      <c r="G460" s="404">
        <f>G461</f>
        <v>112.1</v>
      </c>
      <c r="H460" s="404">
        <f t="shared" si="245"/>
        <v>112.1</v>
      </c>
      <c r="I460" s="404">
        <f t="shared" si="245"/>
        <v>112.1</v>
      </c>
      <c r="J460" s="195">
        <f t="shared" si="234"/>
        <v>100</v>
      </c>
      <c r="K460" s="423"/>
    </row>
    <row r="461" spans="2:11" ht="32.25" thickBot="1" x14ac:dyDescent="0.35">
      <c r="B461" s="329" t="s">
        <v>144</v>
      </c>
      <c r="C461" s="97">
        <v>901</v>
      </c>
      <c r="D461" s="98" t="s">
        <v>168</v>
      </c>
      <c r="E461" s="97" t="s">
        <v>828</v>
      </c>
      <c r="F461" s="98" t="s">
        <v>137</v>
      </c>
      <c r="G461" s="408">
        <v>112.1</v>
      </c>
      <c r="H461" s="410">
        <v>112.1</v>
      </c>
      <c r="I461" s="415">
        <v>112.1</v>
      </c>
      <c r="J461" s="393">
        <f t="shared" si="234"/>
        <v>100</v>
      </c>
      <c r="K461" s="423"/>
    </row>
    <row r="462" spans="2:11" ht="32.25" thickBot="1" x14ac:dyDescent="0.35">
      <c r="B462" s="313" t="s">
        <v>96</v>
      </c>
      <c r="C462" s="84">
        <v>901</v>
      </c>
      <c r="D462" s="85" t="s">
        <v>195</v>
      </c>
      <c r="E462" s="136"/>
      <c r="F462" s="85"/>
      <c r="G462" s="83">
        <f>G463+G481</f>
        <v>117992.6</v>
      </c>
      <c r="H462" s="83">
        <f>H463+H481</f>
        <v>117992.6</v>
      </c>
      <c r="I462" s="253">
        <f>I463+I481</f>
        <v>117268.29999999999</v>
      </c>
      <c r="J462" s="211">
        <f t="shared" si="234"/>
        <v>99.386147944871112</v>
      </c>
      <c r="K462" s="423"/>
    </row>
    <row r="463" spans="2:11" ht="19.5" thickBot="1" x14ac:dyDescent="0.35">
      <c r="B463" s="314" t="s">
        <v>177</v>
      </c>
      <c r="C463" s="88">
        <v>901</v>
      </c>
      <c r="D463" s="89" t="s">
        <v>178</v>
      </c>
      <c r="E463" s="133"/>
      <c r="F463" s="89"/>
      <c r="G463" s="282">
        <f>G464</f>
        <v>105531.5</v>
      </c>
      <c r="H463" s="282">
        <f t="shared" ref="H463:I463" si="246">H464</f>
        <v>105531.5</v>
      </c>
      <c r="I463" s="296">
        <f t="shared" si="246"/>
        <v>104814.39999999999</v>
      </c>
      <c r="J463" s="351">
        <f>I463/H463*100</f>
        <v>99.320487247883321</v>
      </c>
      <c r="K463" s="423"/>
    </row>
    <row r="464" spans="2:11" ht="63" x14ac:dyDescent="0.3">
      <c r="B464" s="320" t="s">
        <v>355</v>
      </c>
      <c r="C464" s="118">
        <v>901</v>
      </c>
      <c r="D464" s="108" t="s">
        <v>178</v>
      </c>
      <c r="E464" s="109" t="s">
        <v>41</v>
      </c>
      <c r="F464" s="124"/>
      <c r="G464" s="280">
        <f>G465</f>
        <v>105531.5</v>
      </c>
      <c r="H464" s="280">
        <f t="shared" ref="H464:I464" si="247">H465</f>
        <v>105531.5</v>
      </c>
      <c r="I464" s="300">
        <f t="shared" si="247"/>
        <v>104814.39999999999</v>
      </c>
      <c r="J464" s="195">
        <f t="shared" ref="J464:J480" si="248">I464/H464*100</f>
        <v>99.320487247883321</v>
      </c>
      <c r="K464" s="423"/>
    </row>
    <row r="465" spans="2:11" ht="78.75" x14ac:dyDescent="0.3">
      <c r="B465" s="320" t="s">
        <v>690</v>
      </c>
      <c r="C465" s="111">
        <v>901</v>
      </c>
      <c r="D465" s="108" t="s">
        <v>178</v>
      </c>
      <c r="E465" s="109" t="s">
        <v>43</v>
      </c>
      <c r="F465" s="124"/>
      <c r="G465" s="280">
        <f>G466+G468+G470+G474+G472+G477+G479</f>
        <v>105531.5</v>
      </c>
      <c r="H465" s="280">
        <f t="shared" ref="H465:I465" si="249">H466+H468+H470+H474+H472+H477+H479</f>
        <v>105531.5</v>
      </c>
      <c r="I465" s="300">
        <f t="shared" si="249"/>
        <v>104814.39999999999</v>
      </c>
      <c r="J465" s="195">
        <f t="shared" si="248"/>
        <v>99.320487247883321</v>
      </c>
      <c r="K465" s="423"/>
    </row>
    <row r="466" spans="2:11" ht="78.75" x14ac:dyDescent="0.3">
      <c r="B466" s="326" t="s">
        <v>111</v>
      </c>
      <c r="C466" s="111">
        <v>901</v>
      </c>
      <c r="D466" s="108" t="s">
        <v>178</v>
      </c>
      <c r="E466" s="109" t="s">
        <v>44</v>
      </c>
      <c r="F466" s="108"/>
      <c r="G466" s="280">
        <f>G467</f>
        <v>8883.4</v>
      </c>
      <c r="H466" s="280">
        <f t="shared" ref="H466:I466" si="250">H467</f>
        <v>8883.4</v>
      </c>
      <c r="I466" s="300">
        <f t="shared" si="250"/>
        <v>8883.4</v>
      </c>
      <c r="J466" s="195">
        <f t="shared" si="248"/>
        <v>100</v>
      </c>
      <c r="K466" s="423"/>
    </row>
    <row r="467" spans="2:11" ht="31.5" x14ac:dyDescent="0.3">
      <c r="B467" s="320" t="s">
        <v>74</v>
      </c>
      <c r="C467" s="111">
        <v>901</v>
      </c>
      <c r="D467" s="108" t="s">
        <v>178</v>
      </c>
      <c r="E467" s="109" t="s">
        <v>44</v>
      </c>
      <c r="F467" s="108" t="s">
        <v>75</v>
      </c>
      <c r="G467" s="280">
        <v>8883.4</v>
      </c>
      <c r="H467" s="283">
        <v>8883.4</v>
      </c>
      <c r="I467" s="302">
        <v>8883.4</v>
      </c>
      <c r="J467" s="195">
        <f t="shared" si="248"/>
        <v>100</v>
      </c>
      <c r="K467" s="423"/>
    </row>
    <row r="468" spans="2:11" ht="78.75" x14ac:dyDescent="0.3">
      <c r="B468" s="326" t="s">
        <v>112</v>
      </c>
      <c r="C468" s="111">
        <v>901</v>
      </c>
      <c r="D468" s="108" t="s">
        <v>178</v>
      </c>
      <c r="E468" s="109" t="s">
        <v>45</v>
      </c>
      <c r="F468" s="108"/>
      <c r="G468" s="280">
        <f>G469</f>
        <v>25269.3</v>
      </c>
      <c r="H468" s="280">
        <f t="shared" ref="H468:I468" si="251">H469</f>
        <v>25269.3</v>
      </c>
      <c r="I468" s="300">
        <f t="shared" si="251"/>
        <v>25269.3</v>
      </c>
      <c r="J468" s="195">
        <f t="shared" si="248"/>
        <v>100</v>
      </c>
      <c r="K468" s="423"/>
    </row>
    <row r="469" spans="2:11" ht="31.5" x14ac:dyDescent="0.3">
      <c r="B469" s="320" t="s">
        <v>74</v>
      </c>
      <c r="C469" s="111">
        <v>901</v>
      </c>
      <c r="D469" s="108" t="s">
        <v>178</v>
      </c>
      <c r="E469" s="109" t="s">
        <v>45</v>
      </c>
      <c r="F469" s="108" t="s">
        <v>75</v>
      </c>
      <c r="G469" s="280">
        <v>25269.3</v>
      </c>
      <c r="H469" s="283">
        <v>25269.3</v>
      </c>
      <c r="I469" s="302">
        <v>25269.3</v>
      </c>
      <c r="J469" s="195">
        <f t="shared" si="248"/>
        <v>100</v>
      </c>
      <c r="K469" s="423"/>
    </row>
    <row r="470" spans="2:11" ht="47.25" x14ac:dyDescent="0.3">
      <c r="B470" s="326" t="s">
        <v>113</v>
      </c>
      <c r="C470" s="111">
        <v>901</v>
      </c>
      <c r="D470" s="108" t="s">
        <v>178</v>
      </c>
      <c r="E470" s="109" t="s">
        <v>46</v>
      </c>
      <c r="F470" s="108"/>
      <c r="G470" s="280">
        <f>G471</f>
        <v>58157.5</v>
      </c>
      <c r="H470" s="280">
        <f t="shared" ref="H470:I470" si="252">H471</f>
        <v>58157.5</v>
      </c>
      <c r="I470" s="300">
        <f t="shared" si="252"/>
        <v>58157.5</v>
      </c>
      <c r="J470" s="195">
        <f t="shared" si="248"/>
        <v>100</v>
      </c>
      <c r="K470" s="423"/>
    </row>
    <row r="471" spans="2:11" ht="31.5" x14ac:dyDescent="0.3">
      <c r="B471" s="316" t="s">
        <v>77</v>
      </c>
      <c r="C471" s="93">
        <v>901</v>
      </c>
      <c r="D471" s="94" t="s">
        <v>178</v>
      </c>
      <c r="E471" s="95" t="s">
        <v>46</v>
      </c>
      <c r="F471" s="94" t="s">
        <v>76</v>
      </c>
      <c r="G471" s="280">
        <v>58157.5</v>
      </c>
      <c r="H471" s="283">
        <v>58157.5</v>
      </c>
      <c r="I471" s="302">
        <v>58157.5</v>
      </c>
      <c r="J471" s="195">
        <f t="shared" si="248"/>
        <v>100</v>
      </c>
      <c r="K471" s="423"/>
    </row>
    <row r="472" spans="2:11" ht="141.75" x14ac:dyDescent="0.3">
      <c r="B472" s="316" t="s">
        <v>579</v>
      </c>
      <c r="C472" s="111">
        <v>901</v>
      </c>
      <c r="D472" s="108" t="s">
        <v>178</v>
      </c>
      <c r="E472" s="109" t="s">
        <v>580</v>
      </c>
      <c r="F472" s="108"/>
      <c r="G472" s="280">
        <f>G473</f>
        <v>5929.7</v>
      </c>
      <c r="H472" s="280">
        <f t="shared" ref="H472:I472" si="253">H473</f>
        <v>5929.7</v>
      </c>
      <c r="I472" s="300">
        <f t="shared" si="253"/>
        <v>5929.5</v>
      </c>
      <c r="J472" s="195">
        <f t="shared" si="248"/>
        <v>99.996627148085068</v>
      </c>
      <c r="K472" s="423"/>
    </row>
    <row r="473" spans="2:11" ht="31.5" x14ac:dyDescent="0.3">
      <c r="B473" s="316" t="s">
        <v>77</v>
      </c>
      <c r="C473" s="111">
        <v>901</v>
      </c>
      <c r="D473" s="108" t="s">
        <v>178</v>
      </c>
      <c r="E473" s="109" t="s">
        <v>580</v>
      </c>
      <c r="F473" s="108" t="s">
        <v>76</v>
      </c>
      <c r="G473" s="280">
        <v>5929.7</v>
      </c>
      <c r="H473" s="283">
        <v>5929.7</v>
      </c>
      <c r="I473" s="302">
        <v>5929.5</v>
      </c>
      <c r="J473" s="195">
        <f t="shared" si="248"/>
        <v>99.996627148085068</v>
      </c>
      <c r="K473" s="423"/>
    </row>
    <row r="474" spans="2:11" ht="47.25" x14ac:dyDescent="0.3">
      <c r="B474" s="316" t="s">
        <v>394</v>
      </c>
      <c r="C474" s="93">
        <v>901</v>
      </c>
      <c r="D474" s="94" t="s">
        <v>178</v>
      </c>
      <c r="E474" s="95" t="s">
        <v>395</v>
      </c>
      <c r="F474" s="94"/>
      <c r="G474" s="280">
        <f t="shared" ref="G474:I474" si="254">G475+G476</f>
        <v>5021.3</v>
      </c>
      <c r="H474" s="280">
        <f t="shared" si="254"/>
        <v>5021.3</v>
      </c>
      <c r="I474" s="300">
        <f t="shared" si="254"/>
        <v>4962.8</v>
      </c>
      <c r="J474" s="195">
        <f t="shared" si="248"/>
        <v>98.834963057375575</v>
      </c>
      <c r="K474" s="423"/>
    </row>
    <row r="475" spans="2:11" ht="31.5" x14ac:dyDescent="0.3">
      <c r="B475" s="320" t="s">
        <v>74</v>
      </c>
      <c r="C475" s="118">
        <v>901</v>
      </c>
      <c r="D475" s="108" t="s">
        <v>178</v>
      </c>
      <c r="E475" s="109" t="s">
        <v>395</v>
      </c>
      <c r="F475" s="108" t="s">
        <v>75</v>
      </c>
      <c r="G475" s="280">
        <v>1300.5</v>
      </c>
      <c r="H475" s="283">
        <v>1300.5</v>
      </c>
      <c r="I475" s="302">
        <v>1244.4000000000001</v>
      </c>
      <c r="J475" s="195">
        <f t="shared" si="248"/>
        <v>95.686274509803923</v>
      </c>
      <c r="K475" s="423"/>
    </row>
    <row r="476" spans="2:11" ht="31.5" x14ac:dyDescent="0.3">
      <c r="B476" s="329" t="s">
        <v>77</v>
      </c>
      <c r="C476" s="97">
        <v>901</v>
      </c>
      <c r="D476" s="98" t="s">
        <v>178</v>
      </c>
      <c r="E476" s="99" t="s">
        <v>395</v>
      </c>
      <c r="F476" s="98" t="s">
        <v>76</v>
      </c>
      <c r="G476" s="281">
        <v>3720.8</v>
      </c>
      <c r="H476" s="284">
        <v>3720.8</v>
      </c>
      <c r="I476" s="303">
        <v>3718.4</v>
      </c>
      <c r="J476" s="195">
        <f t="shared" si="248"/>
        <v>99.935497742420992</v>
      </c>
      <c r="K476" s="423"/>
    </row>
    <row r="477" spans="2:11" ht="157.5" x14ac:dyDescent="0.3">
      <c r="B477" s="316" t="s">
        <v>703</v>
      </c>
      <c r="C477" s="97">
        <v>901</v>
      </c>
      <c r="D477" s="98" t="s">
        <v>178</v>
      </c>
      <c r="E477" s="93" t="s">
        <v>704</v>
      </c>
      <c r="F477" s="219"/>
      <c r="G477" s="280">
        <f>G478</f>
        <v>454.1</v>
      </c>
      <c r="H477" s="280">
        <f t="shared" ref="H477:I477" si="255">H478</f>
        <v>454.1</v>
      </c>
      <c r="I477" s="300">
        <f t="shared" si="255"/>
        <v>322.39999999999998</v>
      </c>
      <c r="J477" s="195">
        <f t="shared" si="248"/>
        <v>70.997577626073536</v>
      </c>
      <c r="K477" s="423"/>
    </row>
    <row r="478" spans="2:11" ht="31.5" x14ac:dyDescent="0.3">
      <c r="B478" s="329" t="s">
        <v>77</v>
      </c>
      <c r="C478" s="97">
        <v>901</v>
      </c>
      <c r="D478" s="98" t="s">
        <v>178</v>
      </c>
      <c r="E478" s="93" t="s">
        <v>704</v>
      </c>
      <c r="F478" s="94" t="s">
        <v>76</v>
      </c>
      <c r="G478" s="280">
        <v>454.1</v>
      </c>
      <c r="H478" s="283">
        <v>454.1</v>
      </c>
      <c r="I478" s="302">
        <v>322.39999999999998</v>
      </c>
      <c r="J478" s="195">
        <f t="shared" si="248"/>
        <v>70.997577626073536</v>
      </c>
      <c r="K478" s="423"/>
    </row>
    <row r="479" spans="2:11" ht="157.5" x14ac:dyDescent="0.3">
      <c r="B479" s="316" t="s">
        <v>703</v>
      </c>
      <c r="C479" s="97">
        <v>901</v>
      </c>
      <c r="D479" s="98" t="s">
        <v>178</v>
      </c>
      <c r="E479" s="95" t="s">
        <v>705</v>
      </c>
      <c r="F479" s="94"/>
      <c r="G479" s="280">
        <f>G480</f>
        <v>1816.2</v>
      </c>
      <c r="H479" s="280">
        <f t="shared" ref="H479:I479" si="256">H480</f>
        <v>1816.2</v>
      </c>
      <c r="I479" s="300">
        <f t="shared" si="256"/>
        <v>1289.5</v>
      </c>
      <c r="J479" s="195">
        <f t="shared" si="248"/>
        <v>70.999889879969174</v>
      </c>
      <c r="K479" s="423"/>
    </row>
    <row r="480" spans="2:11" ht="32.25" thickBot="1" x14ac:dyDescent="0.35">
      <c r="B480" s="329" t="s">
        <v>77</v>
      </c>
      <c r="C480" s="97">
        <v>901</v>
      </c>
      <c r="D480" s="98" t="s">
        <v>178</v>
      </c>
      <c r="E480" s="99" t="s">
        <v>705</v>
      </c>
      <c r="F480" s="98" t="s">
        <v>76</v>
      </c>
      <c r="G480" s="287">
        <v>1816.2</v>
      </c>
      <c r="H480" s="288">
        <v>1816.2</v>
      </c>
      <c r="I480" s="308">
        <v>1289.5</v>
      </c>
      <c r="J480" s="352">
        <f t="shared" si="248"/>
        <v>70.999889879969174</v>
      </c>
      <c r="K480" s="423"/>
    </row>
    <row r="481" spans="2:12" ht="31.15" customHeight="1" thickBot="1" x14ac:dyDescent="0.35">
      <c r="B481" s="338" t="s">
        <v>577</v>
      </c>
      <c r="C481" s="141">
        <v>901</v>
      </c>
      <c r="D481" s="142" t="s">
        <v>578</v>
      </c>
      <c r="E481" s="173"/>
      <c r="F481" s="142"/>
      <c r="G481" s="282">
        <f>G482</f>
        <v>12461.1</v>
      </c>
      <c r="H481" s="282">
        <f t="shared" ref="H481:I481" si="257">H482</f>
        <v>12461.1</v>
      </c>
      <c r="I481" s="296">
        <f t="shared" si="257"/>
        <v>12453.900000000001</v>
      </c>
      <c r="J481" s="351">
        <f>I481/H481*100</f>
        <v>99.942220189228891</v>
      </c>
      <c r="K481" s="423"/>
    </row>
    <row r="482" spans="2:12" ht="31.5" x14ac:dyDescent="0.3">
      <c r="B482" s="339" t="s">
        <v>417</v>
      </c>
      <c r="C482" s="107">
        <v>901</v>
      </c>
      <c r="D482" s="91" t="s">
        <v>578</v>
      </c>
      <c r="E482" s="106" t="s">
        <v>40</v>
      </c>
      <c r="F482" s="105"/>
      <c r="G482" s="279">
        <f>G483+G485</f>
        <v>12461.1</v>
      </c>
      <c r="H482" s="279">
        <f t="shared" ref="H482:I482" si="258">H483+H485</f>
        <v>12461.1</v>
      </c>
      <c r="I482" s="279">
        <f t="shared" si="258"/>
        <v>12453.900000000001</v>
      </c>
      <c r="J482" s="195">
        <f t="shared" ref="J482:J487" si="259">I482/H482*100</f>
        <v>99.942220189228891</v>
      </c>
      <c r="K482" s="423"/>
    </row>
    <row r="483" spans="2:12" ht="63" x14ac:dyDescent="0.3">
      <c r="B483" s="320" t="s">
        <v>669</v>
      </c>
      <c r="C483" s="111">
        <v>901</v>
      </c>
      <c r="D483" s="94" t="s">
        <v>578</v>
      </c>
      <c r="E483" s="108" t="s">
        <v>670</v>
      </c>
      <c r="F483" s="108"/>
      <c r="G483" s="280">
        <f>G484</f>
        <v>12292.9</v>
      </c>
      <c r="H483" s="280">
        <f t="shared" ref="H483:I483" si="260">H484</f>
        <v>12292.9</v>
      </c>
      <c r="I483" s="300">
        <f t="shared" si="260"/>
        <v>12285.7</v>
      </c>
      <c r="J483" s="195">
        <f t="shared" si="259"/>
        <v>99.94142960570737</v>
      </c>
      <c r="K483" s="423"/>
    </row>
    <row r="484" spans="2:12" ht="31.5" x14ac:dyDescent="0.2">
      <c r="B484" s="325" t="s">
        <v>144</v>
      </c>
      <c r="C484" s="111">
        <v>901</v>
      </c>
      <c r="D484" s="98" t="s">
        <v>578</v>
      </c>
      <c r="E484" s="121" t="s">
        <v>670</v>
      </c>
      <c r="F484" s="121" t="s">
        <v>137</v>
      </c>
      <c r="G484" s="281">
        <v>12292.9</v>
      </c>
      <c r="H484" s="281">
        <v>12292.9</v>
      </c>
      <c r="I484" s="301">
        <v>12285.7</v>
      </c>
      <c r="J484" s="195">
        <f t="shared" si="259"/>
        <v>99.94142960570737</v>
      </c>
      <c r="K484" s="423"/>
      <c r="L484" s="263"/>
    </row>
    <row r="485" spans="2:12" ht="157.5" x14ac:dyDescent="0.2">
      <c r="B485" s="330" t="s">
        <v>822</v>
      </c>
      <c r="C485" s="93">
        <v>901</v>
      </c>
      <c r="D485" s="94" t="s">
        <v>578</v>
      </c>
      <c r="E485" s="93" t="s">
        <v>828</v>
      </c>
      <c r="F485" s="94"/>
      <c r="G485" s="404">
        <f>G486</f>
        <v>168.2</v>
      </c>
      <c r="H485" s="404">
        <f t="shared" ref="H485:I485" si="261">H486</f>
        <v>168.2</v>
      </c>
      <c r="I485" s="404">
        <f t="shared" si="261"/>
        <v>168.2</v>
      </c>
      <c r="J485" s="195">
        <f t="shared" si="259"/>
        <v>100</v>
      </c>
      <c r="K485" s="423"/>
      <c r="L485" s="263"/>
    </row>
    <row r="486" spans="2:12" ht="32.25" thickBot="1" x14ac:dyDescent="0.25">
      <c r="B486" s="329" t="s">
        <v>144</v>
      </c>
      <c r="C486" s="97">
        <v>901</v>
      </c>
      <c r="D486" s="98" t="s">
        <v>578</v>
      </c>
      <c r="E486" s="97" t="s">
        <v>828</v>
      </c>
      <c r="F486" s="98" t="s">
        <v>137</v>
      </c>
      <c r="G486" s="406">
        <v>168.2</v>
      </c>
      <c r="H486" s="406">
        <v>168.2</v>
      </c>
      <c r="I486" s="409">
        <v>168.2</v>
      </c>
      <c r="J486" s="393">
        <f t="shared" si="259"/>
        <v>100</v>
      </c>
      <c r="K486" s="423"/>
      <c r="L486" s="263"/>
    </row>
    <row r="487" spans="2:12" ht="19.5" thickBot="1" x14ac:dyDescent="0.35">
      <c r="B487" s="313" t="s">
        <v>0</v>
      </c>
      <c r="C487" s="84">
        <v>901</v>
      </c>
      <c r="D487" s="85" t="s">
        <v>1</v>
      </c>
      <c r="E487" s="85"/>
      <c r="F487" s="85"/>
      <c r="G487" s="83">
        <f>G488</f>
        <v>305</v>
      </c>
      <c r="H487" s="83">
        <f t="shared" ref="H487:I487" si="262">H488</f>
        <v>305</v>
      </c>
      <c r="I487" s="253">
        <f t="shared" si="262"/>
        <v>279.89999999999998</v>
      </c>
      <c r="J487" s="211">
        <f t="shared" si="259"/>
        <v>91.770491803278688</v>
      </c>
      <c r="K487" s="423"/>
    </row>
    <row r="488" spans="2:12" ht="32.25" thickBot="1" x14ac:dyDescent="0.35">
      <c r="B488" s="314" t="s">
        <v>353</v>
      </c>
      <c r="C488" s="88">
        <v>901</v>
      </c>
      <c r="D488" s="89" t="s">
        <v>3</v>
      </c>
      <c r="E488" s="89"/>
      <c r="F488" s="89"/>
      <c r="G488" s="282">
        <f>G489+G494+G507</f>
        <v>305</v>
      </c>
      <c r="H488" s="282">
        <f t="shared" ref="H488:I488" si="263">H489+H494+H507</f>
        <v>305</v>
      </c>
      <c r="I488" s="296">
        <f t="shared" si="263"/>
        <v>279.89999999999998</v>
      </c>
      <c r="J488" s="351">
        <f>I488/H488*100</f>
        <v>91.770491803278688</v>
      </c>
      <c r="K488" s="423"/>
    </row>
    <row r="489" spans="2:12" ht="78.75" x14ac:dyDescent="0.3">
      <c r="B489" s="318" t="s">
        <v>624</v>
      </c>
      <c r="C489" s="107">
        <v>901</v>
      </c>
      <c r="D489" s="112" t="s">
        <v>3</v>
      </c>
      <c r="E489" s="115" t="s">
        <v>4</v>
      </c>
      <c r="F489" s="168"/>
      <c r="G489" s="279">
        <f>G490+G492</f>
        <v>30</v>
      </c>
      <c r="H489" s="279">
        <f t="shared" ref="H489:I489" si="264">H490+H492</f>
        <v>30</v>
      </c>
      <c r="I489" s="299">
        <f t="shared" si="264"/>
        <v>29.9</v>
      </c>
      <c r="J489" s="195">
        <f t="shared" ref="J489:J512" si="265">I489/H489*100</f>
        <v>99.666666666666657</v>
      </c>
      <c r="K489" s="423"/>
    </row>
    <row r="490" spans="2:12" ht="47.25" x14ac:dyDescent="0.3">
      <c r="B490" s="340" t="s">
        <v>671</v>
      </c>
      <c r="C490" s="118">
        <v>901</v>
      </c>
      <c r="D490" s="108" t="s">
        <v>3</v>
      </c>
      <c r="E490" s="119" t="s">
        <v>5</v>
      </c>
      <c r="F490" s="124"/>
      <c r="G490" s="280">
        <f>G491</f>
        <v>25</v>
      </c>
      <c r="H490" s="280">
        <f t="shared" ref="H490:I490" si="266">H491</f>
        <v>25</v>
      </c>
      <c r="I490" s="300">
        <f t="shared" si="266"/>
        <v>24.9</v>
      </c>
      <c r="J490" s="195">
        <f t="shared" si="265"/>
        <v>99.6</v>
      </c>
      <c r="K490" s="423"/>
    </row>
    <row r="491" spans="2:12" ht="63" x14ac:dyDescent="0.3">
      <c r="B491" s="316" t="s">
        <v>119</v>
      </c>
      <c r="C491" s="107">
        <v>901</v>
      </c>
      <c r="D491" s="112" t="s">
        <v>3</v>
      </c>
      <c r="E491" s="122" t="s">
        <v>5</v>
      </c>
      <c r="F491" s="105" t="s">
        <v>118</v>
      </c>
      <c r="G491" s="280">
        <v>25</v>
      </c>
      <c r="H491" s="283">
        <v>25</v>
      </c>
      <c r="I491" s="302">
        <v>24.9</v>
      </c>
      <c r="J491" s="195">
        <f t="shared" si="265"/>
        <v>99.6</v>
      </c>
      <c r="K491" s="423"/>
    </row>
    <row r="492" spans="2:12" ht="63" x14ac:dyDescent="0.3">
      <c r="B492" s="319" t="s">
        <v>6</v>
      </c>
      <c r="C492" s="118">
        <v>901</v>
      </c>
      <c r="D492" s="108" t="s">
        <v>3</v>
      </c>
      <c r="E492" s="119" t="s">
        <v>7</v>
      </c>
      <c r="F492" s="124"/>
      <c r="G492" s="280">
        <f>G493</f>
        <v>5</v>
      </c>
      <c r="H492" s="280">
        <f t="shared" ref="H492:I492" si="267">H493</f>
        <v>5</v>
      </c>
      <c r="I492" s="300">
        <f t="shared" si="267"/>
        <v>5</v>
      </c>
      <c r="J492" s="195">
        <f t="shared" si="265"/>
        <v>100</v>
      </c>
      <c r="K492" s="423"/>
    </row>
    <row r="493" spans="2:12" ht="63" x14ac:dyDescent="0.3">
      <c r="B493" s="316" t="s">
        <v>119</v>
      </c>
      <c r="C493" s="118">
        <v>901</v>
      </c>
      <c r="D493" s="108" t="s">
        <v>3</v>
      </c>
      <c r="E493" s="122" t="s">
        <v>7</v>
      </c>
      <c r="F493" s="121" t="s">
        <v>118</v>
      </c>
      <c r="G493" s="280">
        <v>5</v>
      </c>
      <c r="H493" s="283">
        <v>5</v>
      </c>
      <c r="I493" s="302">
        <v>5</v>
      </c>
      <c r="J493" s="195">
        <f t="shared" si="265"/>
        <v>100</v>
      </c>
      <c r="K493" s="423"/>
    </row>
    <row r="494" spans="2:12" ht="78.75" x14ac:dyDescent="0.3">
      <c r="B494" s="319" t="s">
        <v>513</v>
      </c>
      <c r="C494" s="118">
        <v>901</v>
      </c>
      <c r="D494" s="108" t="s">
        <v>3</v>
      </c>
      <c r="E494" s="108" t="s">
        <v>11</v>
      </c>
      <c r="F494" s="108"/>
      <c r="G494" s="280">
        <f>G495+G497+G499+G501+G503+G505</f>
        <v>240</v>
      </c>
      <c r="H494" s="280">
        <f t="shared" ref="H494:I494" si="268">H495+H497+H499+H501+H503+H505</f>
        <v>240</v>
      </c>
      <c r="I494" s="300">
        <f t="shared" si="268"/>
        <v>215</v>
      </c>
      <c r="J494" s="195">
        <f t="shared" si="265"/>
        <v>89.583333333333343</v>
      </c>
      <c r="K494" s="423"/>
    </row>
    <row r="495" spans="2:12" ht="110.45" customHeight="1" x14ac:dyDescent="0.3">
      <c r="B495" s="319" t="s">
        <v>550</v>
      </c>
      <c r="C495" s="118">
        <v>901</v>
      </c>
      <c r="D495" s="108" t="s">
        <v>3</v>
      </c>
      <c r="E495" s="119" t="s">
        <v>8</v>
      </c>
      <c r="F495" s="112"/>
      <c r="G495" s="280">
        <f>G496</f>
        <v>20</v>
      </c>
      <c r="H495" s="280">
        <f t="shared" ref="H495:I495" si="269">H496</f>
        <v>20</v>
      </c>
      <c r="I495" s="300">
        <f t="shared" si="269"/>
        <v>20</v>
      </c>
      <c r="J495" s="195">
        <f t="shared" si="265"/>
        <v>100</v>
      </c>
      <c r="K495" s="423"/>
    </row>
    <row r="496" spans="2:12" ht="63" x14ac:dyDescent="0.3">
      <c r="B496" s="316" t="s">
        <v>119</v>
      </c>
      <c r="C496" s="107">
        <v>901</v>
      </c>
      <c r="D496" s="112" t="s">
        <v>3</v>
      </c>
      <c r="E496" s="122" t="s">
        <v>8</v>
      </c>
      <c r="F496" s="108" t="s">
        <v>118</v>
      </c>
      <c r="G496" s="280">
        <v>20</v>
      </c>
      <c r="H496" s="283">
        <v>20</v>
      </c>
      <c r="I496" s="302">
        <v>20</v>
      </c>
      <c r="J496" s="195">
        <f t="shared" si="265"/>
        <v>100</v>
      </c>
      <c r="K496" s="423"/>
    </row>
    <row r="497" spans="2:13" ht="78.75" x14ac:dyDescent="0.3">
      <c r="B497" s="319" t="s">
        <v>551</v>
      </c>
      <c r="C497" s="118">
        <v>901</v>
      </c>
      <c r="D497" s="108" t="s">
        <v>3</v>
      </c>
      <c r="E497" s="119" t="s">
        <v>9</v>
      </c>
      <c r="F497" s="108"/>
      <c r="G497" s="280">
        <f>G498</f>
        <v>35</v>
      </c>
      <c r="H497" s="280">
        <f t="shared" ref="H497:I497" si="270">H498</f>
        <v>35</v>
      </c>
      <c r="I497" s="300">
        <f t="shared" si="270"/>
        <v>35</v>
      </c>
      <c r="J497" s="195">
        <f t="shared" si="265"/>
        <v>100</v>
      </c>
      <c r="K497" s="423"/>
    </row>
    <row r="498" spans="2:13" ht="63" x14ac:dyDescent="0.3">
      <c r="B498" s="316" t="s">
        <v>119</v>
      </c>
      <c r="C498" s="118">
        <v>901</v>
      </c>
      <c r="D498" s="108" t="s">
        <v>3</v>
      </c>
      <c r="E498" s="166" t="s">
        <v>9</v>
      </c>
      <c r="F498" s="108" t="s">
        <v>118</v>
      </c>
      <c r="G498" s="280">
        <v>35</v>
      </c>
      <c r="H498" s="283">
        <v>35</v>
      </c>
      <c r="I498" s="302">
        <v>35</v>
      </c>
      <c r="J498" s="195">
        <f t="shared" si="265"/>
        <v>100</v>
      </c>
      <c r="K498" s="423"/>
    </row>
    <row r="499" spans="2:13" ht="94.5" x14ac:dyDescent="0.3">
      <c r="B499" s="319" t="s">
        <v>326</v>
      </c>
      <c r="C499" s="118">
        <v>901</v>
      </c>
      <c r="D499" s="108" t="s">
        <v>3</v>
      </c>
      <c r="E499" s="119" t="s">
        <v>10</v>
      </c>
      <c r="F499" s="108"/>
      <c r="G499" s="280">
        <f>G500</f>
        <v>60</v>
      </c>
      <c r="H499" s="280">
        <f>H500</f>
        <v>60</v>
      </c>
      <c r="I499" s="300">
        <f t="shared" ref="I499" si="271">I500</f>
        <v>60</v>
      </c>
      <c r="J499" s="195">
        <f t="shared" si="265"/>
        <v>100</v>
      </c>
      <c r="K499" s="423"/>
    </row>
    <row r="500" spans="2:13" ht="63" x14ac:dyDescent="0.3">
      <c r="B500" s="320" t="s">
        <v>119</v>
      </c>
      <c r="C500" s="118">
        <v>901</v>
      </c>
      <c r="D500" s="108" t="s">
        <v>3</v>
      </c>
      <c r="E500" s="119" t="s">
        <v>10</v>
      </c>
      <c r="F500" s="105" t="s">
        <v>118</v>
      </c>
      <c r="G500" s="280">
        <v>60</v>
      </c>
      <c r="H500" s="283">
        <v>60</v>
      </c>
      <c r="I500" s="302">
        <v>60</v>
      </c>
      <c r="J500" s="195">
        <f t="shared" si="265"/>
        <v>100</v>
      </c>
      <c r="K500" s="423"/>
    </row>
    <row r="501" spans="2:13" ht="110.25" x14ac:dyDescent="0.3">
      <c r="B501" s="326" t="s">
        <v>552</v>
      </c>
      <c r="C501" s="104">
        <v>901</v>
      </c>
      <c r="D501" s="105" t="s">
        <v>3</v>
      </c>
      <c r="E501" s="166" t="s">
        <v>12</v>
      </c>
      <c r="F501" s="121"/>
      <c r="G501" s="280">
        <f>G502</f>
        <v>25</v>
      </c>
      <c r="H501" s="280">
        <f t="shared" ref="H501:I501" si="272">H502</f>
        <v>25</v>
      </c>
      <c r="I501" s="300">
        <f t="shared" si="272"/>
        <v>0</v>
      </c>
      <c r="J501" s="195">
        <f t="shared" si="265"/>
        <v>0</v>
      </c>
      <c r="K501" s="423"/>
    </row>
    <row r="502" spans="2:13" ht="63" x14ac:dyDescent="0.3">
      <c r="B502" s="320" t="s">
        <v>119</v>
      </c>
      <c r="C502" s="107">
        <v>901</v>
      </c>
      <c r="D502" s="112" t="s">
        <v>3</v>
      </c>
      <c r="E502" s="166" t="s">
        <v>12</v>
      </c>
      <c r="F502" s="108" t="s">
        <v>118</v>
      </c>
      <c r="G502" s="280">
        <v>25</v>
      </c>
      <c r="H502" s="283">
        <v>25</v>
      </c>
      <c r="I502" s="302">
        <v>0</v>
      </c>
      <c r="J502" s="195">
        <f t="shared" si="265"/>
        <v>0</v>
      </c>
      <c r="K502" s="423"/>
    </row>
    <row r="503" spans="2:13" ht="63" x14ac:dyDescent="0.3">
      <c r="B503" s="326" t="s">
        <v>553</v>
      </c>
      <c r="C503" s="118">
        <v>901</v>
      </c>
      <c r="D503" s="108" t="s">
        <v>3</v>
      </c>
      <c r="E503" s="119" t="s">
        <v>13</v>
      </c>
      <c r="F503" s="108"/>
      <c r="G503" s="280">
        <f>G504</f>
        <v>15</v>
      </c>
      <c r="H503" s="280">
        <f t="shared" ref="H503:I503" si="273">H504</f>
        <v>15</v>
      </c>
      <c r="I503" s="300">
        <f t="shared" si="273"/>
        <v>15</v>
      </c>
      <c r="J503" s="195">
        <f t="shared" si="265"/>
        <v>100</v>
      </c>
      <c r="K503" s="423"/>
    </row>
    <row r="504" spans="2:13" ht="63" x14ac:dyDescent="0.3">
      <c r="B504" s="320" t="s">
        <v>119</v>
      </c>
      <c r="C504" s="118">
        <v>901</v>
      </c>
      <c r="D504" s="108" t="s">
        <v>3</v>
      </c>
      <c r="E504" s="166" t="s">
        <v>13</v>
      </c>
      <c r="F504" s="108" t="s">
        <v>118</v>
      </c>
      <c r="G504" s="280">
        <v>15</v>
      </c>
      <c r="H504" s="283">
        <v>15</v>
      </c>
      <c r="I504" s="302">
        <v>15</v>
      </c>
      <c r="J504" s="195">
        <f t="shared" si="265"/>
        <v>100</v>
      </c>
      <c r="K504" s="423"/>
    </row>
    <row r="505" spans="2:13" ht="126" x14ac:dyDescent="0.3">
      <c r="B505" s="326" t="s">
        <v>554</v>
      </c>
      <c r="C505" s="107">
        <v>901</v>
      </c>
      <c r="D505" s="112" t="s">
        <v>3</v>
      </c>
      <c r="E505" s="122" t="s">
        <v>14</v>
      </c>
      <c r="F505" s="108"/>
      <c r="G505" s="280">
        <f>G506</f>
        <v>85</v>
      </c>
      <c r="H505" s="280">
        <f t="shared" ref="H505:I505" si="274">H506</f>
        <v>85</v>
      </c>
      <c r="I505" s="300">
        <f t="shared" si="274"/>
        <v>85</v>
      </c>
      <c r="J505" s="195">
        <f t="shared" si="265"/>
        <v>100</v>
      </c>
      <c r="K505" s="423"/>
    </row>
    <row r="506" spans="2:13" ht="63" x14ac:dyDescent="0.3">
      <c r="B506" s="323" t="s">
        <v>119</v>
      </c>
      <c r="C506" s="111">
        <v>901</v>
      </c>
      <c r="D506" s="121" t="s">
        <v>3</v>
      </c>
      <c r="E506" s="137" t="s">
        <v>14</v>
      </c>
      <c r="F506" s="121" t="s">
        <v>118</v>
      </c>
      <c r="G506" s="281">
        <v>85</v>
      </c>
      <c r="H506" s="284">
        <v>85</v>
      </c>
      <c r="I506" s="303">
        <v>85</v>
      </c>
      <c r="J506" s="195">
        <f t="shared" si="265"/>
        <v>100</v>
      </c>
      <c r="K506" s="423"/>
    </row>
    <row r="507" spans="2:13" ht="47.25" x14ac:dyDescent="0.3">
      <c r="B507" s="330" t="s">
        <v>503</v>
      </c>
      <c r="C507" s="174">
        <v>901</v>
      </c>
      <c r="D507" s="121" t="s">
        <v>3</v>
      </c>
      <c r="E507" s="95" t="s">
        <v>504</v>
      </c>
      <c r="F507" s="94"/>
      <c r="G507" s="280">
        <f>G508+G510</f>
        <v>35</v>
      </c>
      <c r="H507" s="280">
        <f t="shared" ref="H507:I507" si="275">H508+H510</f>
        <v>35</v>
      </c>
      <c r="I507" s="300">
        <f t="shared" si="275"/>
        <v>35</v>
      </c>
      <c r="J507" s="195">
        <f t="shared" si="265"/>
        <v>100</v>
      </c>
      <c r="K507" s="423"/>
    </row>
    <row r="508" spans="2:13" ht="94.5" x14ac:dyDescent="0.3">
      <c r="B508" s="330" t="s">
        <v>505</v>
      </c>
      <c r="C508" s="174">
        <v>901</v>
      </c>
      <c r="D508" s="121" t="s">
        <v>3</v>
      </c>
      <c r="E508" s="99" t="s">
        <v>506</v>
      </c>
      <c r="F508" s="98"/>
      <c r="G508" s="281">
        <f>G509</f>
        <v>10</v>
      </c>
      <c r="H508" s="281">
        <f t="shared" ref="H508:I508" si="276">H509</f>
        <v>10</v>
      </c>
      <c r="I508" s="301">
        <f t="shared" si="276"/>
        <v>10</v>
      </c>
      <c r="J508" s="195">
        <f t="shared" si="265"/>
        <v>100</v>
      </c>
      <c r="K508" s="423"/>
    </row>
    <row r="509" spans="2:13" s="37" customFormat="1" ht="63" x14ac:dyDescent="0.3">
      <c r="B509" s="316" t="s">
        <v>119</v>
      </c>
      <c r="C509" s="93">
        <v>901</v>
      </c>
      <c r="D509" s="94" t="s">
        <v>3</v>
      </c>
      <c r="E509" s="95" t="s">
        <v>506</v>
      </c>
      <c r="F509" s="94" t="s">
        <v>118</v>
      </c>
      <c r="G509" s="280">
        <v>10</v>
      </c>
      <c r="H509" s="283">
        <v>10</v>
      </c>
      <c r="I509" s="302">
        <v>10</v>
      </c>
      <c r="J509" s="195">
        <f t="shared" si="265"/>
        <v>100</v>
      </c>
      <c r="K509" s="423"/>
      <c r="L509" s="268"/>
      <c r="M509" s="45"/>
    </row>
    <row r="510" spans="2:13" s="37" customFormat="1" ht="63" x14ac:dyDescent="0.3">
      <c r="B510" s="330" t="s">
        <v>507</v>
      </c>
      <c r="C510" s="93">
        <v>901</v>
      </c>
      <c r="D510" s="94" t="s">
        <v>3</v>
      </c>
      <c r="E510" s="128" t="s">
        <v>508</v>
      </c>
      <c r="F510" s="94"/>
      <c r="G510" s="280">
        <f>G511</f>
        <v>25</v>
      </c>
      <c r="H510" s="280">
        <f t="shared" ref="H510:I510" si="277">H511</f>
        <v>25</v>
      </c>
      <c r="I510" s="300">
        <f t="shared" si="277"/>
        <v>25</v>
      </c>
      <c r="J510" s="195">
        <f t="shared" si="265"/>
        <v>100</v>
      </c>
      <c r="K510" s="423"/>
      <c r="L510" s="268"/>
      <c r="M510" s="45"/>
    </row>
    <row r="511" spans="2:13" ht="63.75" thickBot="1" x14ac:dyDescent="0.35">
      <c r="B511" s="334" t="s">
        <v>119</v>
      </c>
      <c r="C511" s="167">
        <v>901</v>
      </c>
      <c r="D511" s="143" t="s">
        <v>3</v>
      </c>
      <c r="E511" s="175" t="s">
        <v>508</v>
      </c>
      <c r="F511" s="112" t="s">
        <v>118</v>
      </c>
      <c r="G511" s="287">
        <v>25</v>
      </c>
      <c r="H511" s="288">
        <v>25</v>
      </c>
      <c r="I511" s="308">
        <v>25</v>
      </c>
      <c r="J511" s="195">
        <f t="shared" si="265"/>
        <v>100</v>
      </c>
      <c r="K511" s="423"/>
    </row>
    <row r="512" spans="2:13" ht="19.5" thickBot="1" x14ac:dyDescent="0.35">
      <c r="B512" s="313" t="s">
        <v>196</v>
      </c>
      <c r="C512" s="84">
        <v>901</v>
      </c>
      <c r="D512" s="85" t="s">
        <v>89</v>
      </c>
      <c r="E512" s="85"/>
      <c r="F512" s="85"/>
      <c r="G512" s="83">
        <f>G513+G517+G555+G545</f>
        <v>148331.70000000001</v>
      </c>
      <c r="H512" s="83">
        <f>H513+H517+H555+H545</f>
        <v>155031.70000000004</v>
      </c>
      <c r="I512" s="253">
        <f>I513+I517+I555+I545</f>
        <v>148829.1</v>
      </c>
      <c r="J512" s="211">
        <f t="shared" si="265"/>
        <v>95.999140820877258</v>
      </c>
      <c r="K512" s="423"/>
    </row>
    <row r="513" spans="2:11" ht="19.5" thickBot="1" x14ac:dyDescent="0.35">
      <c r="B513" s="314" t="s">
        <v>169</v>
      </c>
      <c r="C513" s="88">
        <v>901</v>
      </c>
      <c r="D513" s="89">
        <v>1001</v>
      </c>
      <c r="E513" s="89"/>
      <c r="F513" s="89"/>
      <c r="G513" s="282">
        <f>G514</f>
        <v>11794</v>
      </c>
      <c r="H513" s="282">
        <f t="shared" ref="H513:I513" si="278">H514</f>
        <v>11794</v>
      </c>
      <c r="I513" s="296">
        <f t="shared" si="278"/>
        <v>11660.7</v>
      </c>
      <c r="J513" s="351">
        <f>I513/H513*100</f>
        <v>98.869764286925559</v>
      </c>
      <c r="K513" s="423"/>
    </row>
    <row r="514" spans="2:11" ht="126" x14ac:dyDescent="0.3">
      <c r="B514" s="327" t="s">
        <v>526</v>
      </c>
      <c r="C514" s="104">
        <v>901</v>
      </c>
      <c r="D514" s="105" t="s">
        <v>176</v>
      </c>
      <c r="E514" s="106" t="s">
        <v>224</v>
      </c>
      <c r="F514" s="105"/>
      <c r="G514" s="279">
        <f>G515</f>
        <v>11794</v>
      </c>
      <c r="H514" s="279">
        <f t="shared" ref="H514:I514" si="279">H515</f>
        <v>11794</v>
      </c>
      <c r="I514" s="299">
        <f t="shared" si="279"/>
        <v>11660.7</v>
      </c>
      <c r="J514" s="195">
        <f t="shared" ref="J514:J544" si="280">I514/H514*100</f>
        <v>98.869764286925559</v>
      </c>
      <c r="K514" s="423"/>
    </row>
    <row r="515" spans="2:11" ht="126" x14ac:dyDescent="0.3">
      <c r="B515" s="326" t="s">
        <v>337</v>
      </c>
      <c r="C515" s="118">
        <v>901</v>
      </c>
      <c r="D515" s="108" t="s">
        <v>176</v>
      </c>
      <c r="E515" s="95" t="s">
        <v>566</v>
      </c>
      <c r="F515" s="108"/>
      <c r="G515" s="280">
        <f>G516</f>
        <v>11794</v>
      </c>
      <c r="H515" s="280">
        <f t="shared" ref="H515:I515" si="281">H516</f>
        <v>11794</v>
      </c>
      <c r="I515" s="300">
        <f t="shared" si="281"/>
        <v>11660.7</v>
      </c>
      <c r="J515" s="195">
        <f t="shared" si="280"/>
        <v>98.869764286925559</v>
      </c>
      <c r="K515" s="423"/>
    </row>
    <row r="516" spans="2:11" ht="63.75" thickBot="1" x14ac:dyDescent="0.35">
      <c r="B516" s="340" t="s">
        <v>147</v>
      </c>
      <c r="C516" s="111">
        <v>901</v>
      </c>
      <c r="D516" s="121" t="s">
        <v>176</v>
      </c>
      <c r="E516" s="115" t="s">
        <v>566</v>
      </c>
      <c r="F516" s="121" t="s">
        <v>281</v>
      </c>
      <c r="G516" s="281">
        <v>11794</v>
      </c>
      <c r="H516" s="284">
        <v>11794</v>
      </c>
      <c r="I516" s="303">
        <v>11660.7</v>
      </c>
      <c r="J516" s="352">
        <f t="shared" si="280"/>
        <v>98.869764286925559</v>
      </c>
      <c r="K516" s="423"/>
    </row>
    <row r="517" spans="2:11" ht="32.25" thickBot="1" x14ac:dyDescent="0.35">
      <c r="B517" s="314" t="s">
        <v>200</v>
      </c>
      <c r="C517" s="88">
        <v>901</v>
      </c>
      <c r="D517" s="89" t="s">
        <v>199</v>
      </c>
      <c r="E517" s="89"/>
      <c r="F517" s="89"/>
      <c r="G517" s="282">
        <f>G518+G542</f>
        <v>124037.3</v>
      </c>
      <c r="H517" s="282">
        <f t="shared" ref="H517:I517" si="282">H518+H542</f>
        <v>130740.40000000001</v>
      </c>
      <c r="I517" s="282">
        <f t="shared" si="282"/>
        <v>124841.90000000001</v>
      </c>
      <c r="J517" s="351">
        <f>I517/H517*100</f>
        <v>95.48838767511802</v>
      </c>
      <c r="K517" s="423"/>
    </row>
    <row r="518" spans="2:11" ht="63" x14ac:dyDescent="0.3">
      <c r="B518" s="325" t="s">
        <v>625</v>
      </c>
      <c r="C518" s="118">
        <v>901</v>
      </c>
      <c r="D518" s="108" t="s">
        <v>199</v>
      </c>
      <c r="E518" s="105" t="s">
        <v>130</v>
      </c>
      <c r="F518" s="124"/>
      <c r="G518" s="280">
        <f>G519+G527</f>
        <v>115620.8</v>
      </c>
      <c r="H518" s="280">
        <f t="shared" ref="H518:I518" si="283">H519+H527</f>
        <v>122323.90000000001</v>
      </c>
      <c r="I518" s="300">
        <f t="shared" si="283"/>
        <v>122141.90000000001</v>
      </c>
      <c r="J518" s="195">
        <f t="shared" si="280"/>
        <v>99.851214684947095</v>
      </c>
      <c r="K518" s="423"/>
    </row>
    <row r="519" spans="2:11" ht="94.5" x14ac:dyDescent="0.3">
      <c r="B519" s="316" t="s">
        <v>319</v>
      </c>
      <c r="C519" s="118">
        <v>901</v>
      </c>
      <c r="D519" s="108" t="s">
        <v>199</v>
      </c>
      <c r="E519" s="108" t="s">
        <v>131</v>
      </c>
      <c r="F519" s="124"/>
      <c r="G519" s="280">
        <f>G520+G522+G525</f>
        <v>1316.5</v>
      </c>
      <c r="H519" s="280">
        <f t="shared" ref="H519:I519" si="284">H520+H522+H525</f>
        <v>1316.5</v>
      </c>
      <c r="I519" s="300">
        <f t="shared" si="284"/>
        <v>1187.9000000000001</v>
      </c>
      <c r="J519" s="195">
        <f t="shared" si="280"/>
        <v>90.231674895556395</v>
      </c>
      <c r="K519" s="423"/>
    </row>
    <row r="520" spans="2:11" ht="78.75" x14ac:dyDescent="0.3">
      <c r="B520" s="316" t="s">
        <v>204</v>
      </c>
      <c r="C520" s="118">
        <v>901</v>
      </c>
      <c r="D520" s="108" t="s">
        <v>199</v>
      </c>
      <c r="E520" s="108" t="s">
        <v>133</v>
      </c>
      <c r="F520" s="124"/>
      <c r="G520" s="280">
        <f>G521</f>
        <v>129.5</v>
      </c>
      <c r="H520" s="280">
        <f t="shared" ref="H520:I520" si="285">H521</f>
        <v>129.5</v>
      </c>
      <c r="I520" s="300">
        <f t="shared" si="285"/>
        <v>66</v>
      </c>
      <c r="J520" s="195">
        <f t="shared" si="280"/>
        <v>50.965250965250966</v>
      </c>
      <c r="K520" s="423"/>
    </row>
    <row r="521" spans="2:11" x14ac:dyDescent="0.3">
      <c r="B521" s="327" t="s">
        <v>283</v>
      </c>
      <c r="C521" s="118">
        <v>901</v>
      </c>
      <c r="D521" s="108" t="s">
        <v>199</v>
      </c>
      <c r="E521" s="108" t="s">
        <v>133</v>
      </c>
      <c r="F521" s="108" t="s">
        <v>277</v>
      </c>
      <c r="G521" s="280">
        <v>129.5</v>
      </c>
      <c r="H521" s="283">
        <v>129.5</v>
      </c>
      <c r="I521" s="302">
        <v>66</v>
      </c>
      <c r="J521" s="195">
        <f t="shared" si="280"/>
        <v>50.965250965250966</v>
      </c>
      <c r="K521" s="423"/>
    </row>
    <row r="522" spans="2:11" ht="126" x14ac:dyDescent="0.3">
      <c r="B522" s="320" t="s">
        <v>318</v>
      </c>
      <c r="C522" s="118">
        <v>901</v>
      </c>
      <c r="D522" s="108" t="s">
        <v>199</v>
      </c>
      <c r="E522" s="108" t="s">
        <v>132</v>
      </c>
      <c r="F522" s="124"/>
      <c r="G522" s="280">
        <f>G523+G524</f>
        <v>708.3</v>
      </c>
      <c r="H522" s="280">
        <f t="shared" ref="H522:I522" si="286">H523+H524</f>
        <v>708.3</v>
      </c>
      <c r="I522" s="300">
        <f t="shared" si="286"/>
        <v>671.7</v>
      </c>
      <c r="J522" s="195">
        <f t="shared" si="280"/>
        <v>94.832698009318094</v>
      </c>
      <c r="K522" s="423"/>
    </row>
    <row r="523" spans="2:11" ht="44.45" customHeight="1" x14ac:dyDescent="0.3">
      <c r="B523" s="325" t="s">
        <v>441</v>
      </c>
      <c r="C523" s="118">
        <v>901</v>
      </c>
      <c r="D523" s="108" t="s">
        <v>199</v>
      </c>
      <c r="E523" s="108" t="s">
        <v>132</v>
      </c>
      <c r="F523" s="108" t="s">
        <v>442</v>
      </c>
      <c r="G523" s="280">
        <v>638.29999999999995</v>
      </c>
      <c r="H523" s="280">
        <v>638.29999999999995</v>
      </c>
      <c r="I523" s="300">
        <v>603.70000000000005</v>
      </c>
      <c r="J523" s="195">
        <f t="shared" si="280"/>
        <v>94.579351402162004</v>
      </c>
      <c r="K523" s="423"/>
    </row>
    <row r="524" spans="2:11" x14ac:dyDescent="0.3">
      <c r="B524" s="326" t="s">
        <v>283</v>
      </c>
      <c r="C524" s="118">
        <v>901</v>
      </c>
      <c r="D524" s="108" t="s">
        <v>199</v>
      </c>
      <c r="E524" s="108" t="s">
        <v>132</v>
      </c>
      <c r="F524" s="108" t="s">
        <v>277</v>
      </c>
      <c r="G524" s="280">
        <v>70</v>
      </c>
      <c r="H524" s="283">
        <v>70</v>
      </c>
      <c r="I524" s="302">
        <v>68</v>
      </c>
      <c r="J524" s="195">
        <f t="shared" si="280"/>
        <v>97.142857142857139</v>
      </c>
      <c r="K524" s="423"/>
    </row>
    <row r="525" spans="2:11" ht="63" x14ac:dyDescent="0.3">
      <c r="B525" s="326" t="s">
        <v>125</v>
      </c>
      <c r="C525" s="118">
        <v>901</v>
      </c>
      <c r="D525" s="108" t="s">
        <v>199</v>
      </c>
      <c r="E525" s="108" t="s">
        <v>639</v>
      </c>
      <c r="F525" s="124"/>
      <c r="G525" s="280">
        <f>G526</f>
        <v>478.7</v>
      </c>
      <c r="H525" s="280">
        <f t="shared" ref="H525:I525" si="287">H526</f>
        <v>478.7</v>
      </c>
      <c r="I525" s="300">
        <f t="shared" si="287"/>
        <v>450.2</v>
      </c>
      <c r="J525" s="195">
        <f t="shared" si="280"/>
        <v>94.046375600584923</v>
      </c>
      <c r="K525" s="423"/>
    </row>
    <row r="526" spans="2:11" ht="63" x14ac:dyDescent="0.3">
      <c r="B526" s="320" t="s">
        <v>119</v>
      </c>
      <c r="C526" s="118">
        <v>901</v>
      </c>
      <c r="D526" s="108" t="s">
        <v>199</v>
      </c>
      <c r="E526" s="108" t="s">
        <v>639</v>
      </c>
      <c r="F526" s="108" t="s">
        <v>118</v>
      </c>
      <c r="G526" s="280">
        <v>478.7</v>
      </c>
      <c r="H526" s="283">
        <v>478.7</v>
      </c>
      <c r="I526" s="302">
        <v>450.2</v>
      </c>
      <c r="J526" s="195">
        <f t="shared" si="280"/>
        <v>94.046375600584923</v>
      </c>
      <c r="K526" s="423"/>
    </row>
    <row r="527" spans="2:11" ht="94.5" x14ac:dyDescent="0.3">
      <c r="B527" s="320" t="s">
        <v>691</v>
      </c>
      <c r="C527" s="118">
        <v>901</v>
      </c>
      <c r="D527" s="108" t="s">
        <v>199</v>
      </c>
      <c r="E527" s="109" t="s">
        <v>270</v>
      </c>
      <c r="F527" s="108"/>
      <c r="G527" s="280">
        <f>G528+G531+G534+G537+G539</f>
        <v>114304.3</v>
      </c>
      <c r="H527" s="280">
        <f t="shared" ref="H527:I527" si="288">H528+H531+H534+H537+H539</f>
        <v>121007.40000000001</v>
      </c>
      <c r="I527" s="280">
        <f t="shared" si="288"/>
        <v>120954.00000000001</v>
      </c>
      <c r="J527" s="195">
        <f t="shared" si="280"/>
        <v>99.955870467425967</v>
      </c>
      <c r="K527" s="423"/>
    </row>
    <row r="528" spans="2:11" ht="110.25" x14ac:dyDescent="0.3">
      <c r="B528" s="326" t="s">
        <v>345</v>
      </c>
      <c r="C528" s="93">
        <v>901</v>
      </c>
      <c r="D528" s="94" t="s">
        <v>199</v>
      </c>
      <c r="E528" s="95" t="s">
        <v>640</v>
      </c>
      <c r="F528" s="94"/>
      <c r="G528" s="280">
        <f>G529+G530</f>
        <v>6198.7999999999993</v>
      </c>
      <c r="H528" s="280">
        <f t="shared" ref="H528:I528" si="289">H529+H530</f>
        <v>5501.9</v>
      </c>
      <c r="I528" s="300">
        <f t="shared" si="289"/>
        <v>5463.5</v>
      </c>
      <c r="J528" s="195">
        <f t="shared" si="280"/>
        <v>99.302059288609399</v>
      </c>
      <c r="K528" s="423"/>
    </row>
    <row r="529" spans="2:12" ht="63" x14ac:dyDescent="0.3">
      <c r="B529" s="320" t="s">
        <v>119</v>
      </c>
      <c r="C529" s="93">
        <v>901</v>
      </c>
      <c r="D529" s="94" t="s">
        <v>199</v>
      </c>
      <c r="E529" s="95" t="s">
        <v>640</v>
      </c>
      <c r="F529" s="94" t="s">
        <v>118</v>
      </c>
      <c r="G529" s="280">
        <v>68.400000000000006</v>
      </c>
      <c r="H529" s="283">
        <v>33.9</v>
      </c>
      <c r="I529" s="302">
        <v>33.9</v>
      </c>
      <c r="J529" s="195">
        <f t="shared" si="280"/>
        <v>100</v>
      </c>
      <c r="K529" s="423"/>
    </row>
    <row r="530" spans="2:12" ht="63" x14ac:dyDescent="0.3">
      <c r="B530" s="326" t="s">
        <v>147</v>
      </c>
      <c r="C530" s="93">
        <v>901</v>
      </c>
      <c r="D530" s="94" t="s">
        <v>199</v>
      </c>
      <c r="E530" s="95" t="s">
        <v>640</v>
      </c>
      <c r="F530" s="94" t="s">
        <v>281</v>
      </c>
      <c r="G530" s="280">
        <v>6130.4</v>
      </c>
      <c r="H530" s="283">
        <v>5468</v>
      </c>
      <c r="I530" s="302">
        <v>5429.6</v>
      </c>
      <c r="J530" s="195">
        <f t="shared" si="280"/>
        <v>99.297732260424297</v>
      </c>
      <c r="K530" s="423"/>
    </row>
    <row r="531" spans="2:12" ht="126" x14ac:dyDescent="0.3">
      <c r="B531" s="326" t="s">
        <v>642</v>
      </c>
      <c r="C531" s="118">
        <v>901</v>
      </c>
      <c r="D531" s="108" t="s">
        <v>199</v>
      </c>
      <c r="E531" s="109" t="s">
        <v>641</v>
      </c>
      <c r="F531" s="108"/>
      <c r="G531" s="280">
        <f>G532+G533</f>
        <v>28027.4</v>
      </c>
      <c r="H531" s="280">
        <f t="shared" ref="H531:I531" si="290">H532+H533</f>
        <v>28027.4</v>
      </c>
      <c r="I531" s="300">
        <f t="shared" si="290"/>
        <v>28012.400000000001</v>
      </c>
      <c r="J531" s="195">
        <f t="shared" si="280"/>
        <v>99.946480943647998</v>
      </c>
      <c r="K531" s="423"/>
    </row>
    <row r="532" spans="2:12" ht="63" x14ac:dyDescent="0.3">
      <c r="B532" s="320" t="s">
        <v>119</v>
      </c>
      <c r="C532" s="118">
        <v>901</v>
      </c>
      <c r="D532" s="108" t="s">
        <v>199</v>
      </c>
      <c r="E532" s="109" t="s">
        <v>641</v>
      </c>
      <c r="F532" s="108" t="s">
        <v>118</v>
      </c>
      <c r="G532" s="280">
        <v>340</v>
      </c>
      <c r="H532" s="283">
        <v>340</v>
      </c>
      <c r="I532" s="302">
        <v>325</v>
      </c>
      <c r="J532" s="195">
        <f t="shared" si="280"/>
        <v>95.588235294117652</v>
      </c>
      <c r="K532" s="423"/>
    </row>
    <row r="533" spans="2:12" ht="63" x14ac:dyDescent="0.3">
      <c r="B533" s="326" t="s">
        <v>147</v>
      </c>
      <c r="C533" s="118">
        <v>901</v>
      </c>
      <c r="D533" s="108" t="s">
        <v>199</v>
      </c>
      <c r="E533" s="109" t="s">
        <v>641</v>
      </c>
      <c r="F533" s="108" t="s">
        <v>281</v>
      </c>
      <c r="G533" s="280">
        <v>27687.4</v>
      </c>
      <c r="H533" s="283">
        <v>27687.4</v>
      </c>
      <c r="I533" s="302">
        <v>27687.4</v>
      </c>
      <c r="J533" s="195">
        <f t="shared" si="280"/>
        <v>100</v>
      </c>
      <c r="K533" s="423"/>
    </row>
    <row r="534" spans="2:12" ht="127.9" customHeight="1" x14ac:dyDescent="0.3">
      <c r="B534" s="320" t="s">
        <v>349</v>
      </c>
      <c r="C534" s="118">
        <v>901</v>
      </c>
      <c r="D534" s="108" t="s">
        <v>199</v>
      </c>
      <c r="E534" s="109" t="s">
        <v>643</v>
      </c>
      <c r="F534" s="108"/>
      <c r="G534" s="280">
        <f>G535+G536</f>
        <v>79914.8</v>
      </c>
      <c r="H534" s="280">
        <f t="shared" ref="H534:I534" si="291">H535+H536</f>
        <v>79914.8</v>
      </c>
      <c r="I534" s="300">
        <f t="shared" si="291"/>
        <v>79914.8</v>
      </c>
      <c r="J534" s="195">
        <f t="shared" si="280"/>
        <v>100</v>
      </c>
      <c r="K534" s="423"/>
    </row>
    <row r="535" spans="2:12" ht="63" x14ac:dyDescent="0.3">
      <c r="B535" s="325" t="s">
        <v>119</v>
      </c>
      <c r="C535" s="111">
        <v>901</v>
      </c>
      <c r="D535" s="121" t="s">
        <v>199</v>
      </c>
      <c r="E535" s="109" t="s">
        <v>643</v>
      </c>
      <c r="F535" s="121" t="s">
        <v>118</v>
      </c>
      <c r="G535" s="281">
        <v>777.8</v>
      </c>
      <c r="H535" s="284">
        <v>777.8</v>
      </c>
      <c r="I535" s="303">
        <v>777.8</v>
      </c>
      <c r="J535" s="195">
        <f t="shared" si="280"/>
        <v>100</v>
      </c>
      <c r="K535" s="423"/>
    </row>
    <row r="536" spans="2:12" ht="63" x14ac:dyDescent="0.3">
      <c r="B536" s="326" t="s">
        <v>147</v>
      </c>
      <c r="C536" s="118">
        <v>901</v>
      </c>
      <c r="D536" s="108" t="s">
        <v>199</v>
      </c>
      <c r="E536" s="109" t="s">
        <v>643</v>
      </c>
      <c r="F536" s="108" t="s">
        <v>281</v>
      </c>
      <c r="G536" s="280">
        <v>79137</v>
      </c>
      <c r="H536" s="283">
        <v>79137</v>
      </c>
      <c r="I536" s="302">
        <v>79137</v>
      </c>
      <c r="J536" s="195">
        <f t="shared" si="280"/>
        <v>100</v>
      </c>
      <c r="K536" s="423"/>
    </row>
    <row r="537" spans="2:12" ht="204.75" x14ac:dyDescent="0.3">
      <c r="B537" s="341" t="s">
        <v>647</v>
      </c>
      <c r="C537" s="93">
        <v>901</v>
      </c>
      <c r="D537" s="94" t="s">
        <v>199</v>
      </c>
      <c r="E537" s="95" t="s">
        <v>844</v>
      </c>
      <c r="F537" s="94"/>
      <c r="G537" s="280">
        <f>G538</f>
        <v>163.30000000000001</v>
      </c>
      <c r="H537" s="280">
        <f t="shared" ref="H537:I537" si="292">H538</f>
        <v>163.30000000000001</v>
      </c>
      <c r="I537" s="300">
        <f t="shared" si="292"/>
        <v>163.30000000000001</v>
      </c>
      <c r="J537" s="195">
        <f t="shared" si="280"/>
        <v>100</v>
      </c>
      <c r="K537" s="423"/>
    </row>
    <row r="538" spans="2:12" ht="63" x14ac:dyDescent="0.2">
      <c r="B538" s="342" t="s">
        <v>147</v>
      </c>
      <c r="C538" s="97">
        <v>901</v>
      </c>
      <c r="D538" s="98" t="s">
        <v>199</v>
      </c>
      <c r="E538" s="95" t="s">
        <v>844</v>
      </c>
      <c r="F538" s="98" t="s">
        <v>281</v>
      </c>
      <c r="G538" s="281">
        <v>163.30000000000001</v>
      </c>
      <c r="H538" s="284">
        <v>163.30000000000001</v>
      </c>
      <c r="I538" s="303">
        <v>163.30000000000001</v>
      </c>
      <c r="J538" s="399">
        <f t="shared" si="280"/>
        <v>100</v>
      </c>
      <c r="K538" s="423"/>
      <c r="L538" s="263"/>
    </row>
    <row r="539" spans="2:12" ht="173.25" x14ac:dyDescent="0.2">
      <c r="B539" s="342" t="s">
        <v>842</v>
      </c>
      <c r="C539" s="97">
        <v>901</v>
      </c>
      <c r="D539" s="98" t="s">
        <v>199</v>
      </c>
      <c r="E539" s="95" t="s">
        <v>843</v>
      </c>
      <c r="F539" s="98"/>
      <c r="G539" s="281">
        <f>G540+G541</f>
        <v>0</v>
      </c>
      <c r="H539" s="281">
        <f t="shared" ref="H539:I539" si="293">H540+H541</f>
        <v>7400</v>
      </c>
      <c r="I539" s="281">
        <f t="shared" si="293"/>
        <v>7400</v>
      </c>
      <c r="J539" s="399">
        <f t="shared" si="280"/>
        <v>100</v>
      </c>
      <c r="K539" s="423"/>
      <c r="L539" s="263"/>
    </row>
    <row r="540" spans="2:12" ht="63" x14ac:dyDescent="0.2">
      <c r="B540" s="325" t="s">
        <v>119</v>
      </c>
      <c r="C540" s="97">
        <v>901</v>
      </c>
      <c r="D540" s="98" t="s">
        <v>199</v>
      </c>
      <c r="E540" s="95" t="s">
        <v>843</v>
      </c>
      <c r="F540" s="98" t="s">
        <v>118</v>
      </c>
      <c r="G540" s="281">
        <v>0</v>
      </c>
      <c r="H540" s="284">
        <v>35</v>
      </c>
      <c r="I540" s="303">
        <v>35</v>
      </c>
      <c r="J540" s="399">
        <f t="shared" si="280"/>
        <v>100</v>
      </c>
      <c r="K540" s="423"/>
      <c r="L540" s="263"/>
    </row>
    <row r="541" spans="2:12" ht="63" x14ac:dyDescent="0.2">
      <c r="B541" s="326" t="s">
        <v>147</v>
      </c>
      <c r="C541" s="97">
        <v>901</v>
      </c>
      <c r="D541" s="98" t="s">
        <v>199</v>
      </c>
      <c r="E541" s="95" t="s">
        <v>843</v>
      </c>
      <c r="F541" s="98" t="s">
        <v>281</v>
      </c>
      <c r="G541" s="281">
        <v>0</v>
      </c>
      <c r="H541" s="284">
        <v>7365</v>
      </c>
      <c r="I541" s="303">
        <v>7365</v>
      </c>
      <c r="J541" s="399">
        <f t="shared" si="280"/>
        <v>100</v>
      </c>
      <c r="K541" s="423"/>
      <c r="L541" s="263"/>
    </row>
    <row r="542" spans="2:12" ht="31.5" x14ac:dyDescent="0.2">
      <c r="B542" s="315" t="s">
        <v>417</v>
      </c>
      <c r="C542" s="93">
        <v>901</v>
      </c>
      <c r="D542" s="94" t="s">
        <v>199</v>
      </c>
      <c r="E542" s="95" t="s">
        <v>40</v>
      </c>
      <c r="F542" s="94"/>
      <c r="G542" s="404">
        <f>G543</f>
        <v>8416.5</v>
      </c>
      <c r="H542" s="404">
        <f t="shared" ref="H542:I543" si="294">H543</f>
        <v>8416.5</v>
      </c>
      <c r="I542" s="404">
        <f t="shared" si="294"/>
        <v>2700</v>
      </c>
      <c r="J542" s="195">
        <f t="shared" si="280"/>
        <v>32.079843165211194</v>
      </c>
      <c r="K542" s="423"/>
      <c r="L542" s="263"/>
    </row>
    <row r="543" spans="2:12" ht="78.75" x14ac:dyDescent="0.2">
      <c r="B543" s="316" t="s">
        <v>831</v>
      </c>
      <c r="C543" s="93">
        <v>901</v>
      </c>
      <c r="D543" s="94" t="s">
        <v>199</v>
      </c>
      <c r="E543" s="189" t="s">
        <v>832</v>
      </c>
      <c r="F543" s="94"/>
      <c r="G543" s="404">
        <f>G544</f>
        <v>8416.5</v>
      </c>
      <c r="H543" s="404">
        <f t="shared" si="294"/>
        <v>8416.5</v>
      </c>
      <c r="I543" s="404">
        <f t="shared" si="294"/>
        <v>2700</v>
      </c>
      <c r="J543" s="195">
        <f t="shared" si="280"/>
        <v>32.079843165211194</v>
      </c>
      <c r="K543" s="423"/>
      <c r="L543" s="263"/>
    </row>
    <row r="544" spans="2:12" ht="19.5" thickBot="1" x14ac:dyDescent="0.25">
      <c r="B544" s="334" t="s">
        <v>283</v>
      </c>
      <c r="C544" s="167">
        <v>901</v>
      </c>
      <c r="D544" s="143" t="s">
        <v>199</v>
      </c>
      <c r="E544" s="251" t="s">
        <v>832</v>
      </c>
      <c r="F544" s="143" t="s">
        <v>277</v>
      </c>
      <c r="G544" s="406">
        <v>8416.5</v>
      </c>
      <c r="H544" s="410">
        <v>8416.5</v>
      </c>
      <c r="I544" s="415">
        <v>2700</v>
      </c>
      <c r="J544" s="393">
        <f t="shared" si="280"/>
        <v>32.079843165211194</v>
      </c>
      <c r="K544" s="423"/>
      <c r="L544" s="263"/>
    </row>
    <row r="545" spans="2:11" ht="19.5" thickBot="1" x14ac:dyDescent="0.35">
      <c r="B545" s="343" t="s">
        <v>450</v>
      </c>
      <c r="C545" s="176">
        <v>901</v>
      </c>
      <c r="D545" s="134" t="s">
        <v>437</v>
      </c>
      <c r="E545" s="102"/>
      <c r="F545" s="89"/>
      <c r="G545" s="282">
        <f>G546</f>
        <v>3810.2000000000003</v>
      </c>
      <c r="H545" s="282">
        <f t="shared" ref="H545:I545" si="295">H546</f>
        <v>3810.2000000000003</v>
      </c>
      <c r="I545" s="296">
        <f t="shared" si="295"/>
        <v>3670.3999999999996</v>
      </c>
      <c r="J545" s="351">
        <f>I545/H545*100</f>
        <v>96.330901265025432</v>
      </c>
      <c r="K545" s="423"/>
    </row>
    <row r="546" spans="2:11" ht="173.25" x14ac:dyDescent="0.3">
      <c r="B546" s="323" t="s">
        <v>361</v>
      </c>
      <c r="C546" s="104">
        <v>901</v>
      </c>
      <c r="D546" s="112" t="s">
        <v>437</v>
      </c>
      <c r="E546" s="105" t="s">
        <v>121</v>
      </c>
      <c r="F546" s="116"/>
      <c r="G546" s="287">
        <f>G547+G550</f>
        <v>3810.2000000000003</v>
      </c>
      <c r="H546" s="287">
        <f t="shared" ref="H546:I546" si="296">H547+H550</f>
        <v>3810.2000000000003</v>
      </c>
      <c r="I546" s="307">
        <f t="shared" si="296"/>
        <v>3670.3999999999996</v>
      </c>
      <c r="J546" s="195">
        <f t="shared" ref="J546:J554" si="297">I546/H546*100</f>
        <v>96.330901265025432</v>
      </c>
      <c r="K546" s="423"/>
    </row>
    <row r="547" spans="2:11" ht="31.5" x14ac:dyDescent="0.3">
      <c r="B547" s="320" t="s">
        <v>320</v>
      </c>
      <c r="C547" s="118">
        <v>901</v>
      </c>
      <c r="D547" s="121" t="s">
        <v>437</v>
      </c>
      <c r="E547" s="105" t="s">
        <v>380</v>
      </c>
      <c r="F547" s="124"/>
      <c r="G547" s="280">
        <f>G548</f>
        <v>3295.3</v>
      </c>
      <c r="H547" s="280">
        <f t="shared" ref="H547:I547" si="298">H548</f>
        <v>3295.3</v>
      </c>
      <c r="I547" s="300">
        <f t="shared" si="298"/>
        <v>3164.7</v>
      </c>
      <c r="J547" s="195">
        <f t="shared" si="297"/>
        <v>96.036779655873502</v>
      </c>
      <c r="K547" s="423"/>
    </row>
    <row r="548" spans="2:11" ht="94.5" x14ac:dyDescent="0.3">
      <c r="B548" s="326" t="s">
        <v>381</v>
      </c>
      <c r="C548" s="118">
        <v>901</v>
      </c>
      <c r="D548" s="121" t="s">
        <v>437</v>
      </c>
      <c r="E548" s="109" t="s">
        <v>426</v>
      </c>
      <c r="F548" s="124"/>
      <c r="G548" s="280">
        <f>G549</f>
        <v>3295.3</v>
      </c>
      <c r="H548" s="280">
        <f t="shared" ref="H548:I548" si="299">H549</f>
        <v>3295.3</v>
      </c>
      <c r="I548" s="300">
        <f t="shared" si="299"/>
        <v>3164.7</v>
      </c>
      <c r="J548" s="195">
        <f t="shared" si="297"/>
        <v>96.036779655873502</v>
      </c>
      <c r="K548" s="423"/>
    </row>
    <row r="549" spans="2:11" ht="63" x14ac:dyDescent="0.3">
      <c r="B549" s="326" t="s">
        <v>147</v>
      </c>
      <c r="C549" s="118">
        <v>901</v>
      </c>
      <c r="D549" s="121" t="s">
        <v>437</v>
      </c>
      <c r="E549" s="113" t="s">
        <v>426</v>
      </c>
      <c r="F549" s="121" t="s">
        <v>281</v>
      </c>
      <c r="G549" s="280">
        <v>3295.3</v>
      </c>
      <c r="H549" s="280">
        <v>3295.3</v>
      </c>
      <c r="I549" s="300">
        <v>3164.7</v>
      </c>
      <c r="J549" s="195">
        <f t="shared" si="297"/>
        <v>96.036779655873502</v>
      </c>
      <c r="K549" s="423"/>
    </row>
    <row r="550" spans="2:11" ht="63" x14ac:dyDescent="0.3">
      <c r="B550" s="326" t="s">
        <v>22</v>
      </c>
      <c r="C550" s="118">
        <v>901</v>
      </c>
      <c r="D550" s="121" t="s">
        <v>437</v>
      </c>
      <c r="E550" s="93" t="s">
        <v>382</v>
      </c>
      <c r="F550" s="94"/>
      <c r="G550" s="280">
        <f>G551+G553</f>
        <v>514.9</v>
      </c>
      <c r="H550" s="280">
        <f t="shared" ref="H550:I550" si="300">H551+H553</f>
        <v>514.9</v>
      </c>
      <c r="I550" s="300">
        <f t="shared" si="300"/>
        <v>505.7</v>
      </c>
      <c r="J550" s="195">
        <f t="shared" si="297"/>
        <v>98.213245290347643</v>
      </c>
      <c r="K550" s="423"/>
    </row>
    <row r="551" spans="2:11" ht="63" x14ac:dyDescent="0.3">
      <c r="B551" s="326" t="s">
        <v>23</v>
      </c>
      <c r="C551" s="118">
        <v>901</v>
      </c>
      <c r="D551" s="121" t="s">
        <v>437</v>
      </c>
      <c r="E551" s="93" t="s">
        <v>383</v>
      </c>
      <c r="F551" s="94"/>
      <c r="G551" s="280">
        <f t="shared" ref="G551:I551" si="301">G552</f>
        <v>145</v>
      </c>
      <c r="H551" s="280">
        <f t="shared" si="301"/>
        <v>145</v>
      </c>
      <c r="I551" s="300">
        <f t="shared" si="301"/>
        <v>135.80000000000001</v>
      </c>
      <c r="J551" s="195">
        <f t="shared" si="297"/>
        <v>93.65517241379311</v>
      </c>
      <c r="K551" s="423"/>
    </row>
    <row r="552" spans="2:11" ht="63" x14ac:dyDescent="0.3">
      <c r="B552" s="332" t="s">
        <v>147</v>
      </c>
      <c r="C552" s="97">
        <v>901</v>
      </c>
      <c r="D552" s="98" t="s">
        <v>437</v>
      </c>
      <c r="E552" s="97" t="s">
        <v>383</v>
      </c>
      <c r="F552" s="98" t="s">
        <v>281</v>
      </c>
      <c r="G552" s="281">
        <v>145</v>
      </c>
      <c r="H552" s="284">
        <v>145</v>
      </c>
      <c r="I552" s="303">
        <v>135.80000000000001</v>
      </c>
      <c r="J552" s="195">
        <f t="shared" si="297"/>
        <v>93.65517241379311</v>
      </c>
      <c r="K552" s="423"/>
    </row>
    <row r="553" spans="2:11" ht="63" x14ac:dyDescent="0.3">
      <c r="B553" s="326" t="s">
        <v>23</v>
      </c>
      <c r="C553" s="118">
        <v>901</v>
      </c>
      <c r="D553" s="108" t="s">
        <v>437</v>
      </c>
      <c r="E553" s="118" t="s">
        <v>708</v>
      </c>
      <c r="F553" s="108"/>
      <c r="G553" s="280">
        <f>G554</f>
        <v>369.9</v>
      </c>
      <c r="H553" s="280">
        <f t="shared" ref="H553:I553" si="302">H554</f>
        <v>369.9</v>
      </c>
      <c r="I553" s="300">
        <f t="shared" si="302"/>
        <v>369.9</v>
      </c>
      <c r="J553" s="195">
        <f t="shared" si="297"/>
        <v>100</v>
      </c>
      <c r="K553" s="423"/>
    </row>
    <row r="554" spans="2:11" ht="63.75" thickBot="1" x14ac:dyDescent="0.35">
      <c r="B554" s="318" t="s">
        <v>147</v>
      </c>
      <c r="C554" s="107">
        <v>901</v>
      </c>
      <c r="D554" s="112" t="s">
        <v>437</v>
      </c>
      <c r="E554" s="107" t="s">
        <v>708</v>
      </c>
      <c r="F554" s="112" t="s">
        <v>281</v>
      </c>
      <c r="G554" s="287">
        <v>369.9</v>
      </c>
      <c r="H554" s="288">
        <v>369.9</v>
      </c>
      <c r="I554" s="308">
        <v>369.9</v>
      </c>
      <c r="J554" s="352">
        <f t="shared" si="297"/>
        <v>100</v>
      </c>
      <c r="K554" s="423"/>
    </row>
    <row r="555" spans="2:11" ht="32.25" thickBot="1" x14ac:dyDescent="0.35">
      <c r="B555" s="314" t="s">
        <v>155</v>
      </c>
      <c r="C555" s="176">
        <v>901</v>
      </c>
      <c r="D555" s="89" t="s">
        <v>154</v>
      </c>
      <c r="E555" s="89"/>
      <c r="F555" s="89"/>
      <c r="G555" s="282">
        <f>G556+G567</f>
        <v>8690.2000000000007</v>
      </c>
      <c r="H555" s="282">
        <f t="shared" ref="H555:I555" si="303">H556+H567</f>
        <v>8687.1</v>
      </c>
      <c r="I555" s="296">
        <f t="shared" si="303"/>
        <v>8656.0999999999985</v>
      </c>
      <c r="J555" s="351">
        <f>I555/H555*100</f>
        <v>99.643149037077947</v>
      </c>
      <c r="K555" s="423"/>
    </row>
    <row r="556" spans="2:11" ht="63" x14ac:dyDescent="0.3">
      <c r="B556" s="331" t="s">
        <v>625</v>
      </c>
      <c r="C556" s="104">
        <v>901</v>
      </c>
      <c r="D556" s="105" t="s">
        <v>154</v>
      </c>
      <c r="E556" s="106" t="s">
        <v>130</v>
      </c>
      <c r="F556" s="116"/>
      <c r="G556" s="279">
        <f>G557</f>
        <v>8348.2000000000007</v>
      </c>
      <c r="H556" s="279">
        <f t="shared" ref="H556:I556" si="304">H557</f>
        <v>8345.1</v>
      </c>
      <c r="I556" s="299">
        <f t="shared" si="304"/>
        <v>8314.0999999999985</v>
      </c>
      <c r="J556" s="195">
        <f t="shared" ref="J556:J570" si="305">I556/H556*100</f>
        <v>99.628524523372974</v>
      </c>
      <c r="K556" s="423"/>
    </row>
    <row r="557" spans="2:11" ht="63" x14ac:dyDescent="0.3">
      <c r="B557" s="320" t="s">
        <v>692</v>
      </c>
      <c r="C557" s="118">
        <v>901</v>
      </c>
      <c r="D557" s="108" t="s">
        <v>154</v>
      </c>
      <c r="E557" s="106" t="s">
        <v>134</v>
      </c>
      <c r="F557" s="108"/>
      <c r="G557" s="280">
        <f>G558+G561+G565</f>
        <v>8348.2000000000007</v>
      </c>
      <c r="H557" s="280">
        <f t="shared" ref="H557:I557" si="306">H558+H561+H565</f>
        <v>8345.1</v>
      </c>
      <c r="I557" s="300">
        <f t="shared" si="306"/>
        <v>8314.0999999999985</v>
      </c>
      <c r="J557" s="195">
        <f t="shared" si="305"/>
        <v>99.628524523372974</v>
      </c>
      <c r="K557" s="423"/>
    </row>
    <row r="558" spans="2:11" ht="110.25" x14ac:dyDescent="0.3">
      <c r="B558" s="326" t="s">
        <v>346</v>
      </c>
      <c r="C558" s="118">
        <v>901</v>
      </c>
      <c r="D558" s="108" t="s">
        <v>154</v>
      </c>
      <c r="E558" s="109" t="s">
        <v>644</v>
      </c>
      <c r="F558" s="108"/>
      <c r="G558" s="280">
        <f>G559+G560</f>
        <v>385</v>
      </c>
      <c r="H558" s="280">
        <f t="shared" ref="H558:I558" si="307">H559+H560</f>
        <v>381.9</v>
      </c>
      <c r="I558" s="300">
        <f t="shared" si="307"/>
        <v>380.5</v>
      </c>
      <c r="J558" s="195">
        <f t="shared" si="305"/>
        <v>99.633411887928787</v>
      </c>
      <c r="K558" s="423"/>
    </row>
    <row r="559" spans="2:11" ht="31.5" x14ac:dyDescent="0.3">
      <c r="B559" s="320" t="s">
        <v>144</v>
      </c>
      <c r="C559" s="118">
        <v>901</v>
      </c>
      <c r="D559" s="108" t="s">
        <v>154</v>
      </c>
      <c r="E559" s="109" t="s">
        <v>644</v>
      </c>
      <c r="F559" s="108" t="s">
        <v>137</v>
      </c>
      <c r="G559" s="280">
        <v>300.2</v>
      </c>
      <c r="H559" s="283">
        <v>307.7</v>
      </c>
      <c r="I559" s="302">
        <v>306.3</v>
      </c>
      <c r="J559" s="195">
        <f t="shared" si="305"/>
        <v>99.545011374715642</v>
      </c>
      <c r="K559" s="423"/>
    </row>
    <row r="560" spans="2:11" ht="63" x14ac:dyDescent="0.3">
      <c r="B560" s="320" t="s">
        <v>119</v>
      </c>
      <c r="C560" s="118">
        <v>901</v>
      </c>
      <c r="D560" s="108" t="s">
        <v>154</v>
      </c>
      <c r="E560" s="109" t="s">
        <v>644</v>
      </c>
      <c r="F560" s="108" t="s">
        <v>118</v>
      </c>
      <c r="G560" s="280">
        <v>84.8</v>
      </c>
      <c r="H560" s="283">
        <v>74.2</v>
      </c>
      <c r="I560" s="302">
        <v>74.2</v>
      </c>
      <c r="J560" s="195">
        <f t="shared" si="305"/>
        <v>100</v>
      </c>
      <c r="K560" s="423"/>
    </row>
    <row r="561" spans="2:11" ht="126" x14ac:dyDescent="0.3">
      <c r="B561" s="326" t="s">
        <v>350</v>
      </c>
      <c r="C561" s="118">
        <v>901</v>
      </c>
      <c r="D561" s="108" t="s">
        <v>154</v>
      </c>
      <c r="E561" s="109" t="s">
        <v>645</v>
      </c>
      <c r="F561" s="108"/>
      <c r="G561" s="280">
        <f>G562+G563+G564</f>
        <v>7927.2000000000007</v>
      </c>
      <c r="H561" s="280">
        <f t="shared" ref="H561:I561" si="308">H562+H563+H564</f>
        <v>7927.2000000000007</v>
      </c>
      <c r="I561" s="300">
        <f t="shared" si="308"/>
        <v>7897.5999999999995</v>
      </c>
      <c r="J561" s="195">
        <f t="shared" si="305"/>
        <v>99.62660207891814</v>
      </c>
      <c r="K561" s="423"/>
    </row>
    <row r="562" spans="2:11" ht="31.5" x14ac:dyDescent="0.3">
      <c r="B562" s="320" t="s">
        <v>144</v>
      </c>
      <c r="C562" s="118">
        <v>901</v>
      </c>
      <c r="D562" s="108" t="s">
        <v>154</v>
      </c>
      <c r="E562" s="109" t="s">
        <v>645</v>
      </c>
      <c r="F562" s="108" t="s">
        <v>137</v>
      </c>
      <c r="G562" s="280">
        <v>5982.6</v>
      </c>
      <c r="H562" s="283">
        <v>5982.6</v>
      </c>
      <c r="I562" s="302">
        <v>5962.9</v>
      </c>
      <c r="J562" s="195">
        <f t="shared" si="305"/>
        <v>99.670711730685639</v>
      </c>
      <c r="K562" s="423"/>
    </row>
    <row r="563" spans="2:11" ht="63" x14ac:dyDescent="0.3">
      <c r="B563" s="316" t="s">
        <v>119</v>
      </c>
      <c r="C563" s="93">
        <v>901</v>
      </c>
      <c r="D563" s="94" t="s">
        <v>154</v>
      </c>
      <c r="E563" s="95" t="s">
        <v>645</v>
      </c>
      <c r="F563" s="94" t="s">
        <v>118</v>
      </c>
      <c r="G563" s="280">
        <v>1943.6</v>
      </c>
      <c r="H563" s="283">
        <v>1944.6</v>
      </c>
      <c r="I563" s="302">
        <v>1934.7</v>
      </c>
      <c r="J563" s="195">
        <f t="shared" si="305"/>
        <v>99.490897871027471</v>
      </c>
      <c r="K563" s="423"/>
    </row>
    <row r="564" spans="2:11" ht="31.5" x14ac:dyDescent="0.3">
      <c r="B564" s="316" t="s">
        <v>110</v>
      </c>
      <c r="C564" s="93">
        <v>901</v>
      </c>
      <c r="D564" s="94" t="s">
        <v>154</v>
      </c>
      <c r="E564" s="95" t="s">
        <v>645</v>
      </c>
      <c r="F564" s="94" t="s">
        <v>109</v>
      </c>
      <c r="G564" s="280">
        <v>1</v>
      </c>
      <c r="H564" s="283">
        <v>0</v>
      </c>
      <c r="I564" s="302">
        <v>0</v>
      </c>
      <c r="J564" s="195">
        <v>0</v>
      </c>
      <c r="K564" s="423"/>
    </row>
    <row r="565" spans="2:11" ht="31.5" x14ac:dyDescent="0.3">
      <c r="B565" s="319" t="s">
        <v>149</v>
      </c>
      <c r="C565" s="93">
        <v>901</v>
      </c>
      <c r="D565" s="94" t="s">
        <v>154</v>
      </c>
      <c r="E565" s="95" t="s">
        <v>646</v>
      </c>
      <c r="F565" s="94"/>
      <c r="G565" s="280">
        <f>G566</f>
        <v>36</v>
      </c>
      <c r="H565" s="280">
        <f>H566</f>
        <v>36</v>
      </c>
      <c r="I565" s="300">
        <f t="shared" ref="I565" si="309">I566</f>
        <v>36</v>
      </c>
      <c r="J565" s="195">
        <f t="shared" si="305"/>
        <v>100</v>
      </c>
      <c r="K565" s="423"/>
    </row>
    <row r="566" spans="2:11" ht="63" x14ac:dyDescent="0.3">
      <c r="B566" s="316" t="s">
        <v>119</v>
      </c>
      <c r="C566" s="93">
        <v>901</v>
      </c>
      <c r="D566" s="94" t="s">
        <v>154</v>
      </c>
      <c r="E566" s="95" t="s">
        <v>646</v>
      </c>
      <c r="F566" s="94" t="s">
        <v>118</v>
      </c>
      <c r="G566" s="280">
        <v>36</v>
      </c>
      <c r="H566" s="283">
        <v>36</v>
      </c>
      <c r="I566" s="302">
        <v>36</v>
      </c>
      <c r="J566" s="195">
        <f t="shared" si="305"/>
        <v>100</v>
      </c>
      <c r="K566" s="423"/>
    </row>
    <row r="567" spans="2:11" ht="94.5" x14ac:dyDescent="0.3">
      <c r="B567" s="319" t="s">
        <v>528</v>
      </c>
      <c r="C567" s="104">
        <v>901</v>
      </c>
      <c r="D567" s="108" t="s">
        <v>154</v>
      </c>
      <c r="E567" s="106" t="s">
        <v>227</v>
      </c>
      <c r="F567" s="105"/>
      <c r="G567" s="280">
        <f>G568</f>
        <v>342</v>
      </c>
      <c r="H567" s="280">
        <f t="shared" ref="H567:I567" si="310">H568</f>
        <v>342</v>
      </c>
      <c r="I567" s="300">
        <f t="shared" si="310"/>
        <v>342</v>
      </c>
      <c r="J567" s="195">
        <f t="shared" si="305"/>
        <v>100</v>
      </c>
      <c r="K567" s="423"/>
    </row>
    <row r="568" spans="2:11" ht="78.75" x14ac:dyDescent="0.3">
      <c r="B568" s="326" t="s">
        <v>549</v>
      </c>
      <c r="C568" s="107">
        <v>901</v>
      </c>
      <c r="D568" s="108" t="s">
        <v>154</v>
      </c>
      <c r="E568" s="115" t="s">
        <v>129</v>
      </c>
      <c r="F568" s="112"/>
      <c r="G568" s="280">
        <f>G569</f>
        <v>342</v>
      </c>
      <c r="H568" s="280">
        <f t="shared" ref="H568:I568" si="311">H569</f>
        <v>342</v>
      </c>
      <c r="I568" s="300">
        <f t="shared" si="311"/>
        <v>342</v>
      </c>
      <c r="J568" s="195">
        <f t="shared" si="305"/>
        <v>100</v>
      </c>
      <c r="K568" s="423"/>
    </row>
    <row r="569" spans="2:11" ht="111" thickBot="1" x14ac:dyDescent="0.35">
      <c r="B569" s="329" t="s">
        <v>421</v>
      </c>
      <c r="C569" s="97">
        <v>901</v>
      </c>
      <c r="D569" s="98" t="s">
        <v>154</v>
      </c>
      <c r="E569" s="99" t="s">
        <v>129</v>
      </c>
      <c r="F569" s="98" t="s">
        <v>304</v>
      </c>
      <c r="G569" s="281">
        <v>342</v>
      </c>
      <c r="H569" s="281">
        <v>342</v>
      </c>
      <c r="I569" s="301">
        <v>342</v>
      </c>
      <c r="J569" s="195">
        <f t="shared" si="305"/>
        <v>100</v>
      </c>
      <c r="K569" s="423"/>
    </row>
    <row r="570" spans="2:11" ht="32.25" thickBot="1" x14ac:dyDescent="0.35">
      <c r="B570" s="344" t="s">
        <v>97</v>
      </c>
      <c r="C570" s="178">
        <v>901</v>
      </c>
      <c r="D570" s="179">
        <v>1100</v>
      </c>
      <c r="E570" s="180"/>
      <c r="F570" s="144"/>
      <c r="G570" s="83">
        <f>G571</f>
        <v>815</v>
      </c>
      <c r="H570" s="83">
        <f t="shared" ref="H570:I570" si="312">H571</f>
        <v>815</v>
      </c>
      <c r="I570" s="253">
        <f t="shared" si="312"/>
        <v>672.5</v>
      </c>
      <c r="J570" s="211">
        <f t="shared" si="305"/>
        <v>82.515337423312886</v>
      </c>
      <c r="K570" s="423"/>
    </row>
    <row r="571" spans="2:11" ht="19.5" thickBot="1" x14ac:dyDescent="0.35">
      <c r="B571" s="338" t="s">
        <v>449</v>
      </c>
      <c r="C571" s="141">
        <v>901</v>
      </c>
      <c r="D571" s="142" t="s">
        <v>448</v>
      </c>
      <c r="E571" s="181"/>
      <c r="F571" s="181"/>
      <c r="G571" s="282">
        <f>G572+G576</f>
        <v>815</v>
      </c>
      <c r="H571" s="282">
        <f t="shared" ref="H571:I571" si="313">H572+H576</f>
        <v>815</v>
      </c>
      <c r="I571" s="296">
        <f t="shared" si="313"/>
        <v>672.5</v>
      </c>
      <c r="J571" s="351">
        <f>I571/H571*100</f>
        <v>82.515337423312886</v>
      </c>
      <c r="K571" s="423"/>
    </row>
    <row r="572" spans="2:11" ht="78.75" x14ac:dyDescent="0.3">
      <c r="B572" s="324" t="s">
        <v>626</v>
      </c>
      <c r="C572" s="104">
        <v>901</v>
      </c>
      <c r="D572" s="105" t="s">
        <v>448</v>
      </c>
      <c r="E572" s="106" t="s">
        <v>231</v>
      </c>
      <c r="F572" s="116"/>
      <c r="G572" s="279">
        <f>G573</f>
        <v>800</v>
      </c>
      <c r="H572" s="279">
        <f t="shared" ref="H572:I573" si="314">H573</f>
        <v>800</v>
      </c>
      <c r="I572" s="299">
        <f t="shared" si="314"/>
        <v>672.5</v>
      </c>
      <c r="J572" s="195">
        <f t="shared" ref="J572:J579" si="315">I572/H572*100</f>
        <v>84.0625</v>
      </c>
      <c r="K572" s="423"/>
    </row>
    <row r="573" spans="2:11" ht="63" x14ac:dyDescent="0.3">
      <c r="B573" s="320" t="s">
        <v>627</v>
      </c>
      <c r="C573" s="118">
        <v>901</v>
      </c>
      <c r="D573" s="105" t="s">
        <v>448</v>
      </c>
      <c r="E573" s="106" t="s">
        <v>336</v>
      </c>
      <c r="F573" s="124"/>
      <c r="G573" s="280">
        <f>G574</f>
        <v>800</v>
      </c>
      <c r="H573" s="280">
        <f t="shared" si="314"/>
        <v>800</v>
      </c>
      <c r="I573" s="300">
        <f t="shared" si="314"/>
        <v>672.5</v>
      </c>
      <c r="J573" s="195">
        <f t="shared" si="315"/>
        <v>84.0625</v>
      </c>
      <c r="K573" s="423"/>
    </row>
    <row r="574" spans="2:11" ht="47.25" x14ac:dyDescent="0.3">
      <c r="B574" s="326" t="s">
        <v>295</v>
      </c>
      <c r="C574" s="118">
        <v>901</v>
      </c>
      <c r="D574" s="105" t="s">
        <v>448</v>
      </c>
      <c r="E574" s="106" t="s">
        <v>128</v>
      </c>
      <c r="F574" s="124"/>
      <c r="G574" s="280">
        <f>G575</f>
        <v>800</v>
      </c>
      <c r="H574" s="280">
        <f t="shared" ref="H574:I574" si="316">H575</f>
        <v>800</v>
      </c>
      <c r="I574" s="300">
        <f t="shared" si="316"/>
        <v>672.5</v>
      </c>
      <c r="J574" s="195">
        <f t="shared" si="315"/>
        <v>84.0625</v>
      </c>
      <c r="K574" s="423"/>
    </row>
    <row r="575" spans="2:11" ht="63" x14ac:dyDescent="0.3">
      <c r="B575" s="329" t="s">
        <v>119</v>
      </c>
      <c r="C575" s="97">
        <v>901</v>
      </c>
      <c r="D575" s="112" t="s">
        <v>448</v>
      </c>
      <c r="E575" s="99" t="s">
        <v>128</v>
      </c>
      <c r="F575" s="98" t="s">
        <v>118</v>
      </c>
      <c r="G575" s="281">
        <v>800</v>
      </c>
      <c r="H575" s="281">
        <v>800</v>
      </c>
      <c r="I575" s="301">
        <v>672.5</v>
      </c>
      <c r="J575" s="195">
        <f t="shared" si="315"/>
        <v>84.0625</v>
      </c>
      <c r="K575" s="423"/>
    </row>
    <row r="576" spans="2:11" ht="47.25" x14ac:dyDescent="0.3">
      <c r="B576" s="330" t="s">
        <v>503</v>
      </c>
      <c r="C576" s="174">
        <v>901</v>
      </c>
      <c r="D576" s="121" t="s">
        <v>448</v>
      </c>
      <c r="E576" s="95" t="s">
        <v>504</v>
      </c>
      <c r="F576" s="94"/>
      <c r="G576" s="280">
        <f>G577</f>
        <v>15</v>
      </c>
      <c r="H576" s="280">
        <f t="shared" ref="H576:I576" si="317">H577</f>
        <v>15</v>
      </c>
      <c r="I576" s="300">
        <f t="shared" si="317"/>
        <v>0</v>
      </c>
      <c r="J576" s="195">
        <f t="shared" si="315"/>
        <v>0</v>
      </c>
      <c r="K576" s="423"/>
    </row>
    <row r="577" spans="2:11" ht="47.25" x14ac:dyDescent="0.3">
      <c r="B577" s="316" t="s">
        <v>509</v>
      </c>
      <c r="C577" s="174">
        <v>901</v>
      </c>
      <c r="D577" s="121" t="s">
        <v>448</v>
      </c>
      <c r="E577" s="99" t="s">
        <v>510</v>
      </c>
      <c r="F577" s="98"/>
      <c r="G577" s="281">
        <f>G578</f>
        <v>15</v>
      </c>
      <c r="H577" s="281">
        <f t="shared" ref="H577" si="318">H578</f>
        <v>15</v>
      </c>
      <c r="I577" s="301">
        <f t="shared" ref="I577" si="319">I578</f>
        <v>0</v>
      </c>
      <c r="J577" s="195">
        <f t="shared" si="315"/>
        <v>0</v>
      </c>
      <c r="K577" s="423"/>
    </row>
    <row r="578" spans="2:11" ht="63.75" thickBot="1" x14ac:dyDescent="0.35">
      <c r="B578" s="316" t="s">
        <v>119</v>
      </c>
      <c r="C578" s="93">
        <v>901</v>
      </c>
      <c r="D578" s="98" t="s">
        <v>448</v>
      </c>
      <c r="E578" s="99" t="s">
        <v>510</v>
      </c>
      <c r="F578" s="94" t="s">
        <v>118</v>
      </c>
      <c r="G578" s="280">
        <v>15</v>
      </c>
      <c r="H578" s="283">
        <v>15</v>
      </c>
      <c r="I578" s="302">
        <v>0</v>
      </c>
      <c r="J578" s="195">
        <f t="shared" si="315"/>
        <v>0</v>
      </c>
      <c r="K578" s="423"/>
    </row>
    <row r="579" spans="2:11" ht="32.25" thickBot="1" x14ac:dyDescent="0.35">
      <c r="B579" s="313" t="s">
        <v>24</v>
      </c>
      <c r="C579" s="84">
        <v>901</v>
      </c>
      <c r="D579" s="85" t="s">
        <v>25</v>
      </c>
      <c r="E579" s="85"/>
      <c r="F579" s="85"/>
      <c r="G579" s="83">
        <f>G580</f>
        <v>2505.6</v>
      </c>
      <c r="H579" s="83">
        <f t="shared" ref="H579:I585" si="320">H580</f>
        <v>2505.6</v>
      </c>
      <c r="I579" s="253">
        <f t="shared" si="320"/>
        <v>2264.7999999999997</v>
      </c>
      <c r="J579" s="211">
        <f t="shared" si="315"/>
        <v>90.389527458492964</v>
      </c>
      <c r="K579" s="423"/>
    </row>
    <row r="580" spans="2:11" ht="32.25" thickBot="1" x14ac:dyDescent="0.35">
      <c r="B580" s="314" t="s">
        <v>323</v>
      </c>
      <c r="C580" s="176">
        <v>901</v>
      </c>
      <c r="D580" s="89" t="s">
        <v>26</v>
      </c>
      <c r="E580" s="89"/>
      <c r="F580" s="89"/>
      <c r="G580" s="282">
        <f>G584+G581</f>
        <v>2505.6</v>
      </c>
      <c r="H580" s="282">
        <f t="shared" ref="H580:I580" si="321">H584+H581</f>
        <v>2505.6</v>
      </c>
      <c r="I580" s="296">
        <f t="shared" si="321"/>
        <v>2264.7999999999997</v>
      </c>
      <c r="J580" s="351">
        <f>I580/H580*100</f>
        <v>90.389527458492964</v>
      </c>
      <c r="K580" s="423"/>
    </row>
    <row r="581" spans="2:11" ht="78.75" x14ac:dyDescent="0.3">
      <c r="B581" s="327" t="s">
        <v>470</v>
      </c>
      <c r="C581" s="188">
        <v>901</v>
      </c>
      <c r="D581" s="143" t="s">
        <v>26</v>
      </c>
      <c r="E581" s="105" t="s">
        <v>225</v>
      </c>
      <c r="F581" s="91"/>
      <c r="G581" s="279">
        <f>G582</f>
        <v>764.2</v>
      </c>
      <c r="H581" s="279">
        <f t="shared" ref="H581:I581" si="322">H582</f>
        <v>764.2</v>
      </c>
      <c r="I581" s="299">
        <f t="shared" si="322"/>
        <v>763.9</v>
      </c>
      <c r="J581" s="195">
        <f t="shared" ref="J581:J588" si="323">I581/H581*100</f>
        <v>99.960743260926449</v>
      </c>
      <c r="K581" s="423"/>
    </row>
    <row r="582" spans="2:11" ht="63" x14ac:dyDescent="0.3">
      <c r="B582" s="316" t="s">
        <v>322</v>
      </c>
      <c r="C582" s="93">
        <v>901</v>
      </c>
      <c r="D582" s="94" t="s">
        <v>26</v>
      </c>
      <c r="E582" s="119" t="s">
        <v>475</v>
      </c>
      <c r="F582" s="94"/>
      <c r="G582" s="280">
        <f>G583</f>
        <v>764.2</v>
      </c>
      <c r="H582" s="280">
        <f t="shared" ref="H582:I582" si="324">H583</f>
        <v>764.2</v>
      </c>
      <c r="I582" s="300">
        <f t="shared" si="324"/>
        <v>763.9</v>
      </c>
      <c r="J582" s="195">
        <f t="shared" si="323"/>
        <v>99.960743260926449</v>
      </c>
      <c r="K582" s="423"/>
    </row>
    <row r="583" spans="2:11" ht="63" x14ac:dyDescent="0.3">
      <c r="B583" s="316" t="s">
        <v>119</v>
      </c>
      <c r="C583" s="93">
        <v>901</v>
      </c>
      <c r="D583" s="94" t="s">
        <v>26</v>
      </c>
      <c r="E583" s="128" t="s">
        <v>475</v>
      </c>
      <c r="F583" s="94" t="s">
        <v>118</v>
      </c>
      <c r="G583" s="280">
        <v>764.2</v>
      </c>
      <c r="H583" s="280">
        <v>764.2</v>
      </c>
      <c r="I583" s="300">
        <v>763.9</v>
      </c>
      <c r="J583" s="195">
        <f t="shared" si="323"/>
        <v>99.960743260926449</v>
      </c>
      <c r="K583" s="423"/>
    </row>
    <row r="584" spans="2:11" ht="31.5" x14ac:dyDescent="0.3">
      <c r="B584" s="316" t="s">
        <v>417</v>
      </c>
      <c r="C584" s="93">
        <v>901</v>
      </c>
      <c r="D584" s="94" t="s">
        <v>26</v>
      </c>
      <c r="E584" s="95" t="s">
        <v>40</v>
      </c>
      <c r="F584" s="94"/>
      <c r="G584" s="280">
        <f>G585+G587</f>
        <v>1741.3999999999999</v>
      </c>
      <c r="H584" s="280">
        <f t="shared" ref="H584:I584" si="325">H585+H587</f>
        <v>1741.3999999999999</v>
      </c>
      <c r="I584" s="280">
        <f t="shared" si="325"/>
        <v>1500.8999999999999</v>
      </c>
      <c r="J584" s="195">
        <f t="shared" si="323"/>
        <v>86.189272998736641</v>
      </c>
      <c r="K584" s="423"/>
    </row>
    <row r="585" spans="2:11" ht="78.75" x14ac:dyDescent="0.3">
      <c r="B585" s="320" t="s">
        <v>628</v>
      </c>
      <c r="C585" s="118">
        <v>901</v>
      </c>
      <c r="D585" s="108" t="s">
        <v>26</v>
      </c>
      <c r="E585" s="119" t="s">
        <v>629</v>
      </c>
      <c r="F585" s="108"/>
      <c r="G585" s="280">
        <f>G586</f>
        <v>1687.1</v>
      </c>
      <c r="H585" s="280">
        <f t="shared" si="320"/>
        <v>1687.1</v>
      </c>
      <c r="I585" s="300">
        <f t="shared" si="320"/>
        <v>1446.6</v>
      </c>
      <c r="J585" s="195">
        <f t="shared" si="323"/>
        <v>85.744769130460554</v>
      </c>
      <c r="K585" s="423"/>
    </row>
    <row r="586" spans="2:11" ht="31.5" x14ac:dyDescent="0.3">
      <c r="B586" s="320" t="s">
        <v>144</v>
      </c>
      <c r="C586" s="118">
        <v>901</v>
      </c>
      <c r="D586" s="108" t="s">
        <v>26</v>
      </c>
      <c r="E586" s="119" t="s">
        <v>629</v>
      </c>
      <c r="F586" s="108" t="s">
        <v>137</v>
      </c>
      <c r="G586" s="280">
        <v>1687.1</v>
      </c>
      <c r="H586" s="283">
        <v>1687.1</v>
      </c>
      <c r="I586" s="302">
        <v>1446.6</v>
      </c>
      <c r="J586" s="195">
        <f t="shared" si="323"/>
        <v>85.744769130460554</v>
      </c>
      <c r="K586" s="423"/>
    </row>
    <row r="587" spans="2:11" ht="157.5" x14ac:dyDescent="0.3">
      <c r="B587" s="330" t="s">
        <v>822</v>
      </c>
      <c r="C587" s="93">
        <v>901</v>
      </c>
      <c r="D587" s="94" t="s">
        <v>26</v>
      </c>
      <c r="E587" s="93" t="s">
        <v>828</v>
      </c>
      <c r="F587" s="94"/>
      <c r="G587" s="404">
        <f>G588</f>
        <v>54.3</v>
      </c>
      <c r="H587" s="404">
        <f t="shared" ref="H587:I587" si="326">H588</f>
        <v>54.3</v>
      </c>
      <c r="I587" s="404">
        <f t="shared" si="326"/>
        <v>54.3</v>
      </c>
      <c r="J587" s="195">
        <f t="shared" si="323"/>
        <v>100</v>
      </c>
      <c r="K587" s="423"/>
    </row>
    <row r="588" spans="2:11" ht="32.25" thickBot="1" x14ac:dyDescent="0.35">
      <c r="B588" s="316" t="s">
        <v>144</v>
      </c>
      <c r="C588" s="93">
        <v>901</v>
      </c>
      <c r="D588" s="94" t="s">
        <v>26</v>
      </c>
      <c r="E588" s="93" t="s">
        <v>828</v>
      </c>
      <c r="F588" s="112" t="s">
        <v>137</v>
      </c>
      <c r="G588" s="406">
        <v>54.3</v>
      </c>
      <c r="H588" s="410">
        <v>54.3</v>
      </c>
      <c r="I588" s="415">
        <v>54.3</v>
      </c>
      <c r="J588" s="393">
        <f t="shared" si="323"/>
        <v>100</v>
      </c>
      <c r="K588" s="423"/>
    </row>
    <row r="589" spans="2:11" ht="79.5" thickBot="1" x14ac:dyDescent="0.35">
      <c r="B589" s="313" t="s">
        <v>386</v>
      </c>
      <c r="C589" s="84">
        <v>906</v>
      </c>
      <c r="D589" s="134"/>
      <c r="E589" s="134"/>
      <c r="F589" s="134"/>
      <c r="G589" s="83">
        <f>G590+G770+G781</f>
        <v>1454482.0000000002</v>
      </c>
      <c r="H589" s="83">
        <f t="shared" ref="H589:I589" si="327">H590+H770+H781</f>
        <v>1450953.1999999997</v>
      </c>
      <c r="I589" s="83">
        <f t="shared" si="327"/>
        <v>1445815.5999999999</v>
      </c>
      <c r="J589" s="211">
        <f t="shared" ref="J589" si="328">I589/H589*100</f>
        <v>99.645915526427743</v>
      </c>
      <c r="K589" s="423"/>
    </row>
    <row r="590" spans="2:11" ht="19.5" thickBot="1" x14ac:dyDescent="0.35">
      <c r="B590" s="313" t="s">
        <v>194</v>
      </c>
      <c r="C590" s="84">
        <v>906</v>
      </c>
      <c r="D590" s="85" t="s">
        <v>193</v>
      </c>
      <c r="E590" s="85"/>
      <c r="F590" s="85"/>
      <c r="G590" s="83">
        <f>G591+G636+G693+G716</f>
        <v>1415446.9000000001</v>
      </c>
      <c r="H590" s="83">
        <f>H591+H636+H693+H716</f>
        <v>1411640.7999999998</v>
      </c>
      <c r="I590" s="253">
        <f>I591+I636+I693+I716</f>
        <v>1406657.7999999998</v>
      </c>
      <c r="J590" s="211">
        <f t="shared" ref="J590" si="329">I590/H590*100</f>
        <v>99.647006518938809</v>
      </c>
      <c r="K590" s="423"/>
    </row>
    <row r="591" spans="2:11" ht="19.5" thickBot="1" x14ac:dyDescent="0.35">
      <c r="B591" s="314" t="s">
        <v>286</v>
      </c>
      <c r="C591" s="88">
        <v>906</v>
      </c>
      <c r="D591" s="89" t="s">
        <v>171</v>
      </c>
      <c r="E591" s="89"/>
      <c r="F591" s="89"/>
      <c r="G591" s="282">
        <f>G592+G631</f>
        <v>552464.70000000007</v>
      </c>
      <c r="H591" s="282">
        <f t="shared" ref="H591:I591" si="330">H592+H631</f>
        <v>553903.9</v>
      </c>
      <c r="I591" s="282">
        <f t="shared" si="330"/>
        <v>552634.19999999995</v>
      </c>
      <c r="J591" s="351">
        <f>I591/H591*100</f>
        <v>99.770772511260517</v>
      </c>
      <c r="K591" s="423"/>
    </row>
    <row r="592" spans="2:11" ht="63" x14ac:dyDescent="0.3">
      <c r="B592" s="337" t="s">
        <v>354</v>
      </c>
      <c r="C592" s="104">
        <v>906</v>
      </c>
      <c r="D592" s="105" t="s">
        <v>171</v>
      </c>
      <c r="E592" s="106" t="s">
        <v>229</v>
      </c>
      <c r="F592" s="116"/>
      <c r="G592" s="279">
        <f>G593+G624</f>
        <v>547064.80000000005</v>
      </c>
      <c r="H592" s="279">
        <f>H593+H624</f>
        <v>548504</v>
      </c>
      <c r="I592" s="299">
        <f>I593+I624</f>
        <v>547234.29999999993</v>
      </c>
      <c r="J592" s="195">
        <f t="shared" ref="J592:J635" si="331">I592/H592*100</f>
        <v>99.768515817569224</v>
      </c>
      <c r="K592" s="423"/>
    </row>
    <row r="593" spans="2:13" ht="78.75" x14ac:dyDescent="0.3">
      <c r="B593" s="319" t="s">
        <v>272</v>
      </c>
      <c r="C593" s="118">
        <v>906</v>
      </c>
      <c r="D593" s="108" t="s">
        <v>171</v>
      </c>
      <c r="E593" s="109" t="s">
        <v>47</v>
      </c>
      <c r="F593" s="108"/>
      <c r="G593" s="280">
        <f>G594+G604+G610+G615+G617+G622</f>
        <v>503559.4</v>
      </c>
      <c r="H593" s="280">
        <f t="shared" ref="H593:I593" si="332">H594+H604+H610+H615+H617+H622</f>
        <v>504998.6</v>
      </c>
      <c r="I593" s="280">
        <f t="shared" si="332"/>
        <v>503972.19999999995</v>
      </c>
      <c r="J593" s="195">
        <f t="shared" si="331"/>
        <v>99.796751911787467</v>
      </c>
      <c r="K593" s="423"/>
    </row>
    <row r="594" spans="2:13" ht="110.25" x14ac:dyDescent="0.3">
      <c r="B594" s="337" t="s">
        <v>114</v>
      </c>
      <c r="C594" s="104">
        <v>906</v>
      </c>
      <c r="D594" s="105" t="s">
        <v>171</v>
      </c>
      <c r="E594" s="115" t="s">
        <v>396</v>
      </c>
      <c r="F594" s="105"/>
      <c r="G594" s="280">
        <f>G595+G600</f>
        <v>324088</v>
      </c>
      <c r="H594" s="280">
        <f>H595+H600</f>
        <v>325392.19999999995</v>
      </c>
      <c r="I594" s="300">
        <f>I595+I600</f>
        <v>325374.59999999998</v>
      </c>
      <c r="J594" s="195">
        <f t="shared" si="331"/>
        <v>99.994591142627272</v>
      </c>
      <c r="K594" s="423"/>
    </row>
    <row r="595" spans="2:13" ht="173.25" x14ac:dyDescent="0.3">
      <c r="B595" s="319" t="s">
        <v>210</v>
      </c>
      <c r="C595" s="118">
        <v>906</v>
      </c>
      <c r="D595" s="108" t="s">
        <v>171</v>
      </c>
      <c r="E595" s="109" t="s">
        <v>397</v>
      </c>
      <c r="F595" s="108"/>
      <c r="G595" s="280">
        <f>G598+G599+G596+G597</f>
        <v>320365</v>
      </c>
      <c r="H595" s="280">
        <f t="shared" ref="H595:I595" si="333">H598+H599+H596+H597</f>
        <v>321669.19999999995</v>
      </c>
      <c r="I595" s="280">
        <f t="shared" si="333"/>
        <v>321661</v>
      </c>
      <c r="J595" s="195">
        <f t="shared" si="331"/>
        <v>99.997450797278702</v>
      </c>
      <c r="K595" s="423"/>
    </row>
    <row r="596" spans="2:13" ht="31.5" x14ac:dyDescent="0.2">
      <c r="B596" s="331" t="s">
        <v>144</v>
      </c>
      <c r="C596" s="118">
        <v>906</v>
      </c>
      <c r="D596" s="108" t="s">
        <v>171</v>
      </c>
      <c r="E596" s="109" t="s">
        <v>397</v>
      </c>
      <c r="F596" s="108" t="s">
        <v>137</v>
      </c>
      <c r="G596" s="280">
        <v>11004</v>
      </c>
      <c r="H596" s="283">
        <v>11053.1</v>
      </c>
      <c r="I596" s="302">
        <v>11044.9</v>
      </c>
      <c r="J596" s="195">
        <f t="shared" si="331"/>
        <v>99.925812667939311</v>
      </c>
      <c r="K596" s="423"/>
      <c r="L596" s="263"/>
      <c r="M596" s="262"/>
    </row>
    <row r="597" spans="2:13" ht="63" x14ac:dyDescent="0.2">
      <c r="B597" s="320" t="s">
        <v>147</v>
      </c>
      <c r="C597" s="118">
        <v>906</v>
      </c>
      <c r="D597" s="108" t="s">
        <v>171</v>
      </c>
      <c r="E597" s="109" t="s">
        <v>397</v>
      </c>
      <c r="F597" s="108" t="s">
        <v>281</v>
      </c>
      <c r="G597" s="280">
        <v>0</v>
      </c>
      <c r="H597" s="283">
        <v>1.6</v>
      </c>
      <c r="I597" s="302">
        <v>1.6</v>
      </c>
      <c r="J597" s="195">
        <f t="shared" si="331"/>
        <v>100</v>
      </c>
      <c r="K597" s="423"/>
      <c r="L597" s="263"/>
      <c r="M597" s="262"/>
    </row>
    <row r="598" spans="2:13" ht="31.5" x14ac:dyDescent="0.2">
      <c r="B598" s="316" t="s">
        <v>79</v>
      </c>
      <c r="C598" s="118">
        <v>906</v>
      </c>
      <c r="D598" s="108" t="s">
        <v>171</v>
      </c>
      <c r="E598" s="113" t="s">
        <v>397</v>
      </c>
      <c r="F598" s="108" t="s">
        <v>75</v>
      </c>
      <c r="G598" s="280">
        <v>115333.6</v>
      </c>
      <c r="H598" s="283">
        <v>115815.5</v>
      </c>
      <c r="I598" s="302">
        <v>115815.5</v>
      </c>
      <c r="J598" s="195">
        <f t="shared" si="331"/>
        <v>100</v>
      </c>
      <c r="K598" s="423"/>
      <c r="L598" s="263"/>
      <c r="M598" s="262"/>
    </row>
    <row r="599" spans="2:13" ht="31.5" x14ac:dyDescent="0.2">
      <c r="B599" s="323" t="s">
        <v>78</v>
      </c>
      <c r="C599" s="118">
        <v>906</v>
      </c>
      <c r="D599" s="108" t="s">
        <v>171</v>
      </c>
      <c r="E599" s="113" t="s">
        <v>397</v>
      </c>
      <c r="F599" s="108" t="s">
        <v>76</v>
      </c>
      <c r="G599" s="280">
        <v>194027.4</v>
      </c>
      <c r="H599" s="283">
        <v>194799</v>
      </c>
      <c r="I599" s="302">
        <v>194799</v>
      </c>
      <c r="J599" s="195">
        <f t="shared" si="331"/>
        <v>100</v>
      </c>
      <c r="K599" s="423"/>
      <c r="L599" s="264"/>
      <c r="M599" s="262"/>
    </row>
    <row r="600" spans="2:13" ht="173.25" x14ac:dyDescent="0.3">
      <c r="B600" s="319" t="s">
        <v>150</v>
      </c>
      <c r="C600" s="118">
        <v>906</v>
      </c>
      <c r="D600" s="108" t="s">
        <v>171</v>
      </c>
      <c r="E600" s="109" t="s">
        <v>398</v>
      </c>
      <c r="F600" s="121"/>
      <c r="G600" s="280">
        <f>G602+G603+G601</f>
        <v>3722.9999999999995</v>
      </c>
      <c r="H600" s="280">
        <f t="shared" ref="H600:I600" si="334">H602+H603+H601</f>
        <v>3722.9999999999995</v>
      </c>
      <c r="I600" s="300">
        <f t="shared" si="334"/>
        <v>3713.5999999999995</v>
      </c>
      <c r="J600" s="195">
        <f t="shared" si="331"/>
        <v>99.747515444533974</v>
      </c>
      <c r="K600" s="423"/>
    </row>
    <row r="601" spans="2:13" ht="63" x14ac:dyDescent="0.3">
      <c r="B601" s="316" t="s">
        <v>119</v>
      </c>
      <c r="C601" s="118">
        <v>906</v>
      </c>
      <c r="D601" s="108" t="s">
        <v>171</v>
      </c>
      <c r="E601" s="109" t="s">
        <v>398</v>
      </c>
      <c r="F601" s="108" t="s">
        <v>118</v>
      </c>
      <c r="G601" s="280">
        <v>108.1</v>
      </c>
      <c r="H601" s="283">
        <v>108.1</v>
      </c>
      <c r="I601" s="302">
        <v>98.7</v>
      </c>
      <c r="J601" s="195">
        <f t="shared" si="331"/>
        <v>91.304347826086968</v>
      </c>
      <c r="K601" s="423"/>
    </row>
    <row r="602" spans="2:13" ht="31.5" x14ac:dyDescent="0.3">
      <c r="B602" s="316" t="s">
        <v>79</v>
      </c>
      <c r="C602" s="118">
        <v>906</v>
      </c>
      <c r="D602" s="108" t="s">
        <v>171</v>
      </c>
      <c r="E602" s="109" t="s">
        <v>398</v>
      </c>
      <c r="F602" s="108" t="s">
        <v>75</v>
      </c>
      <c r="G602" s="280">
        <v>1411.2</v>
      </c>
      <c r="H602" s="283">
        <v>1411.2</v>
      </c>
      <c r="I602" s="302">
        <v>1411.2</v>
      </c>
      <c r="J602" s="195">
        <f t="shared" si="331"/>
        <v>100</v>
      </c>
      <c r="K602" s="423"/>
    </row>
    <row r="603" spans="2:13" ht="31.5" x14ac:dyDescent="0.3">
      <c r="B603" s="329" t="s">
        <v>78</v>
      </c>
      <c r="C603" s="118">
        <v>906</v>
      </c>
      <c r="D603" s="108" t="s">
        <v>171</v>
      </c>
      <c r="E603" s="109" t="s">
        <v>398</v>
      </c>
      <c r="F603" s="108" t="s">
        <v>76</v>
      </c>
      <c r="G603" s="280">
        <v>2203.6999999999998</v>
      </c>
      <c r="H603" s="283">
        <v>2203.6999999999998</v>
      </c>
      <c r="I603" s="302">
        <v>2203.6999999999998</v>
      </c>
      <c r="J603" s="195">
        <f t="shared" si="331"/>
        <v>100</v>
      </c>
      <c r="K603" s="423"/>
    </row>
    <row r="604" spans="2:13" ht="90.6" customHeight="1" x14ac:dyDescent="0.3">
      <c r="B604" s="316" t="s">
        <v>400</v>
      </c>
      <c r="C604" s="118">
        <v>906</v>
      </c>
      <c r="D604" s="108" t="s">
        <v>171</v>
      </c>
      <c r="E604" s="109" t="s">
        <v>399</v>
      </c>
      <c r="F604" s="108"/>
      <c r="G604" s="280">
        <f>G607+G608+G605+G606+G609</f>
        <v>178706.4</v>
      </c>
      <c r="H604" s="280">
        <f t="shared" ref="H604:I604" si="335">H607+H608+H605+H606+H609</f>
        <v>178706.4</v>
      </c>
      <c r="I604" s="300">
        <f t="shared" si="335"/>
        <v>177697.59999999998</v>
      </c>
      <c r="J604" s="195">
        <f t="shared" si="331"/>
        <v>99.435498672683238</v>
      </c>
      <c r="K604" s="423"/>
    </row>
    <row r="605" spans="2:13" ht="31.5" x14ac:dyDescent="0.3">
      <c r="B605" s="316" t="s">
        <v>144</v>
      </c>
      <c r="C605" s="118">
        <v>906</v>
      </c>
      <c r="D605" s="108" t="s">
        <v>171</v>
      </c>
      <c r="E605" s="109" t="s">
        <v>399</v>
      </c>
      <c r="F605" s="108" t="s">
        <v>137</v>
      </c>
      <c r="G605" s="280">
        <v>8520.9</v>
      </c>
      <c r="H605" s="283">
        <v>8520.9</v>
      </c>
      <c r="I605" s="302">
        <v>8506.5</v>
      </c>
      <c r="J605" s="195">
        <f t="shared" si="331"/>
        <v>99.83100376720769</v>
      </c>
      <c r="K605" s="423"/>
    </row>
    <row r="606" spans="2:13" ht="63" x14ac:dyDescent="0.3">
      <c r="B606" s="316" t="s">
        <v>119</v>
      </c>
      <c r="C606" s="118">
        <v>906</v>
      </c>
      <c r="D606" s="108" t="s">
        <v>171</v>
      </c>
      <c r="E606" s="109" t="s">
        <v>399</v>
      </c>
      <c r="F606" s="108" t="s">
        <v>118</v>
      </c>
      <c r="G606" s="280">
        <v>5474.6</v>
      </c>
      <c r="H606" s="283">
        <v>5474.6</v>
      </c>
      <c r="I606" s="302">
        <v>4490.8</v>
      </c>
      <c r="J606" s="195">
        <f t="shared" si="331"/>
        <v>82.029737332407848</v>
      </c>
      <c r="K606" s="423"/>
    </row>
    <row r="607" spans="2:13" ht="31.5" x14ac:dyDescent="0.3">
      <c r="B607" s="316" t="s">
        <v>74</v>
      </c>
      <c r="C607" s="118">
        <v>906</v>
      </c>
      <c r="D607" s="108" t="s">
        <v>171</v>
      </c>
      <c r="E607" s="109" t="s">
        <v>399</v>
      </c>
      <c r="F607" s="108" t="s">
        <v>75</v>
      </c>
      <c r="G607" s="280">
        <v>68674.8</v>
      </c>
      <c r="H607" s="283">
        <v>68488.7</v>
      </c>
      <c r="I607" s="302">
        <v>68478.2</v>
      </c>
      <c r="J607" s="195">
        <f t="shared" si="331"/>
        <v>99.984669003791865</v>
      </c>
      <c r="K607" s="423"/>
    </row>
    <row r="608" spans="2:13" ht="31.5" x14ac:dyDescent="0.3">
      <c r="B608" s="316" t="s">
        <v>78</v>
      </c>
      <c r="C608" s="118">
        <v>906</v>
      </c>
      <c r="D608" s="108" t="s">
        <v>171</v>
      </c>
      <c r="E608" s="109" t="s">
        <v>399</v>
      </c>
      <c r="F608" s="108" t="s">
        <v>76</v>
      </c>
      <c r="G608" s="280">
        <v>95920.2</v>
      </c>
      <c r="H608" s="280">
        <v>96106.3</v>
      </c>
      <c r="I608" s="300">
        <v>96106.3</v>
      </c>
      <c r="J608" s="195">
        <f t="shared" si="331"/>
        <v>100</v>
      </c>
      <c r="K608" s="423"/>
    </row>
    <row r="609" spans="1:11" ht="31.5" x14ac:dyDescent="0.3">
      <c r="B609" s="334" t="s">
        <v>110</v>
      </c>
      <c r="C609" s="118">
        <v>906</v>
      </c>
      <c r="D609" s="108" t="s">
        <v>171</v>
      </c>
      <c r="E609" s="109" t="s">
        <v>399</v>
      </c>
      <c r="F609" s="108" t="s">
        <v>109</v>
      </c>
      <c r="G609" s="280">
        <v>115.9</v>
      </c>
      <c r="H609" s="283">
        <v>115.9</v>
      </c>
      <c r="I609" s="302">
        <v>115.8</v>
      </c>
      <c r="J609" s="195">
        <f t="shared" si="331"/>
        <v>99.913718723037093</v>
      </c>
      <c r="K609" s="423"/>
    </row>
    <row r="610" spans="1:11" ht="94.5" x14ac:dyDescent="0.3">
      <c r="B610" s="316" t="s">
        <v>748</v>
      </c>
      <c r="C610" s="111">
        <v>906</v>
      </c>
      <c r="D610" s="121" t="s">
        <v>171</v>
      </c>
      <c r="E610" s="128" t="s">
        <v>749</v>
      </c>
      <c r="F610" s="94"/>
      <c r="G610" s="280">
        <f>G611+G613</f>
        <v>140</v>
      </c>
      <c r="H610" s="280">
        <f t="shared" ref="H610:I610" si="336">H611+H613</f>
        <v>200</v>
      </c>
      <c r="I610" s="280">
        <f t="shared" si="336"/>
        <v>200</v>
      </c>
      <c r="J610" s="195">
        <f t="shared" si="331"/>
        <v>100</v>
      </c>
      <c r="K610" s="423"/>
    </row>
    <row r="611" spans="1:11" ht="110.25" x14ac:dyDescent="0.3">
      <c r="B611" s="316" t="s">
        <v>760</v>
      </c>
      <c r="C611" s="111">
        <v>906</v>
      </c>
      <c r="D611" s="121" t="s">
        <v>171</v>
      </c>
      <c r="E611" s="128" t="s">
        <v>761</v>
      </c>
      <c r="F611" s="94"/>
      <c r="G611" s="280">
        <f>G612</f>
        <v>0</v>
      </c>
      <c r="H611" s="280">
        <f t="shared" ref="H611:I611" si="337">H612</f>
        <v>60</v>
      </c>
      <c r="I611" s="280">
        <f t="shared" si="337"/>
        <v>60</v>
      </c>
      <c r="J611" s="195">
        <f t="shared" si="331"/>
        <v>100</v>
      </c>
      <c r="K611" s="423"/>
    </row>
    <row r="612" spans="1:11" ht="31.5" x14ac:dyDescent="0.3">
      <c r="B612" s="331" t="s">
        <v>78</v>
      </c>
      <c r="C612" s="111">
        <v>906</v>
      </c>
      <c r="D612" s="121" t="s">
        <v>171</v>
      </c>
      <c r="E612" s="128" t="s">
        <v>761</v>
      </c>
      <c r="F612" s="94" t="s">
        <v>76</v>
      </c>
      <c r="G612" s="280">
        <v>0</v>
      </c>
      <c r="H612" s="283">
        <v>60</v>
      </c>
      <c r="I612" s="302">
        <v>60</v>
      </c>
      <c r="J612" s="195">
        <f t="shared" si="331"/>
        <v>100</v>
      </c>
      <c r="K612" s="423"/>
    </row>
    <row r="613" spans="1:11" ht="110.25" x14ac:dyDescent="0.3">
      <c r="B613" s="330" t="s">
        <v>750</v>
      </c>
      <c r="C613" s="174">
        <v>906</v>
      </c>
      <c r="D613" s="121" t="s">
        <v>171</v>
      </c>
      <c r="E613" s="128" t="s">
        <v>751</v>
      </c>
      <c r="F613" s="94"/>
      <c r="G613" s="280">
        <f>G614</f>
        <v>140</v>
      </c>
      <c r="H613" s="280">
        <f t="shared" ref="H613:I613" si="338">H614</f>
        <v>140</v>
      </c>
      <c r="I613" s="280">
        <f t="shared" si="338"/>
        <v>140</v>
      </c>
      <c r="J613" s="195">
        <f t="shared" si="331"/>
        <v>100</v>
      </c>
      <c r="K613" s="423"/>
    </row>
    <row r="614" spans="1:11" ht="31.5" x14ac:dyDescent="0.3">
      <c r="B614" s="331" t="s">
        <v>78</v>
      </c>
      <c r="C614" s="111">
        <v>906</v>
      </c>
      <c r="D614" s="121" t="s">
        <v>171</v>
      </c>
      <c r="E614" s="128" t="s">
        <v>751</v>
      </c>
      <c r="F614" s="94" t="s">
        <v>76</v>
      </c>
      <c r="G614" s="280">
        <v>140</v>
      </c>
      <c r="H614" s="283">
        <v>140</v>
      </c>
      <c r="I614" s="302">
        <v>140</v>
      </c>
      <c r="J614" s="195">
        <f t="shared" si="331"/>
        <v>100</v>
      </c>
      <c r="K614" s="423"/>
    </row>
    <row r="615" spans="1:11" ht="107.45" customHeight="1" x14ac:dyDescent="0.3">
      <c r="B615" s="316" t="s">
        <v>752</v>
      </c>
      <c r="C615" s="111">
        <v>906</v>
      </c>
      <c r="D615" s="121" t="s">
        <v>171</v>
      </c>
      <c r="E615" s="128" t="s">
        <v>753</v>
      </c>
      <c r="F615" s="94"/>
      <c r="G615" s="280">
        <f>G616</f>
        <v>200</v>
      </c>
      <c r="H615" s="280">
        <f t="shared" ref="H615:I615" si="339">H616</f>
        <v>200</v>
      </c>
      <c r="I615" s="280">
        <f t="shared" si="339"/>
        <v>200</v>
      </c>
      <c r="J615" s="195">
        <f t="shared" si="331"/>
        <v>100</v>
      </c>
      <c r="K615" s="423"/>
    </row>
    <row r="616" spans="1:11" ht="31.5" x14ac:dyDescent="0.3">
      <c r="B616" s="316" t="s">
        <v>78</v>
      </c>
      <c r="C616" s="111">
        <v>906</v>
      </c>
      <c r="D616" s="94" t="s">
        <v>171</v>
      </c>
      <c r="E616" s="128" t="s">
        <v>753</v>
      </c>
      <c r="F616" s="94" t="s">
        <v>76</v>
      </c>
      <c r="G616" s="280">
        <v>200</v>
      </c>
      <c r="H616" s="283">
        <v>200</v>
      </c>
      <c r="I616" s="302">
        <v>200</v>
      </c>
      <c r="J616" s="195">
        <f t="shared" si="331"/>
        <v>100</v>
      </c>
      <c r="K616" s="423"/>
    </row>
    <row r="617" spans="1:11" ht="94.5" x14ac:dyDescent="0.3">
      <c r="B617" s="329" t="s">
        <v>754</v>
      </c>
      <c r="C617" s="111">
        <v>906</v>
      </c>
      <c r="D617" s="121" t="s">
        <v>171</v>
      </c>
      <c r="E617" s="132" t="s">
        <v>755</v>
      </c>
      <c r="F617" s="98"/>
      <c r="G617" s="280">
        <f>G618+G620</f>
        <v>175</v>
      </c>
      <c r="H617" s="280">
        <f t="shared" ref="H617:I617" si="340">H618+H620</f>
        <v>250</v>
      </c>
      <c r="I617" s="280">
        <f t="shared" si="340"/>
        <v>250</v>
      </c>
      <c r="J617" s="195">
        <f t="shared" si="331"/>
        <v>100</v>
      </c>
      <c r="K617" s="423"/>
    </row>
    <row r="618" spans="1:11" ht="110.25" x14ac:dyDescent="0.3">
      <c r="B618" s="329" t="s">
        <v>762</v>
      </c>
      <c r="C618" s="111">
        <v>906</v>
      </c>
      <c r="D618" s="121" t="s">
        <v>171</v>
      </c>
      <c r="E618" s="132" t="s">
        <v>763</v>
      </c>
      <c r="F618" s="98"/>
      <c r="G618" s="280">
        <f>G619</f>
        <v>0</v>
      </c>
      <c r="H618" s="280">
        <f t="shared" ref="H618:I618" si="341">H619</f>
        <v>75</v>
      </c>
      <c r="I618" s="280">
        <f t="shared" si="341"/>
        <v>75</v>
      </c>
      <c r="J618" s="195">
        <f t="shared" si="331"/>
        <v>100</v>
      </c>
      <c r="K618" s="423"/>
    </row>
    <row r="619" spans="1:11" ht="31.5" x14ac:dyDescent="0.3">
      <c r="B619" s="316" t="s">
        <v>78</v>
      </c>
      <c r="C619" s="111">
        <v>906</v>
      </c>
      <c r="D619" s="121" t="s">
        <v>171</v>
      </c>
      <c r="E619" s="132" t="s">
        <v>763</v>
      </c>
      <c r="F619" s="98" t="s">
        <v>76</v>
      </c>
      <c r="G619" s="280">
        <v>0</v>
      </c>
      <c r="H619" s="283">
        <v>75</v>
      </c>
      <c r="I619" s="302">
        <v>75</v>
      </c>
      <c r="J619" s="195">
        <f t="shared" si="331"/>
        <v>100</v>
      </c>
      <c r="K619" s="423"/>
    </row>
    <row r="620" spans="1:11" ht="110.25" x14ac:dyDescent="0.3">
      <c r="B620" s="330" t="s">
        <v>756</v>
      </c>
      <c r="C620" s="93">
        <v>906</v>
      </c>
      <c r="D620" s="94" t="s">
        <v>171</v>
      </c>
      <c r="E620" s="128" t="s">
        <v>757</v>
      </c>
      <c r="F620" s="94"/>
      <c r="G620" s="280">
        <f>G621</f>
        <v>175</v>
      </c>
      <c r="H620" s="280">
        <f t="shared" ref="H620:I620" si="342">H621</f>
        <v>175</v>
      </c>
      <c r="I620" s="280">
        <f t="shared" si="342"/>
        <v>175</v>
      </c>
      <c r="J620" s="195">
        <f t="shared" si="331"/>
        <v>100</v>
      </c>
      <c r="K620" s="423"/>
    </row>
    <row r="621" spans="1:11" ht="31.5" x14ac:dyDescent="0.3">
      <c r="B621" s="316" t="s">
        <v>78</v>
      </c>
      <c r="C621" s="93">
        <v>906</v>
      </c>
      <c r="D621" s="94" t="s">
        <v>171</v>
      </c>
      <c r="E621" s="128" t="s">
        <v>757</v>
      </c>
      <c r="F621" s="94" t="s">
        <v>76</v>
      </c>
      <c r="G621" s="280">
        <v>175</v>
      </c>
      <c r="H621" s="283">
        <v>175</v>
      </c>
      <c r="I621" s="302">
        <v>175</v>
      </c>
      <c r="J621" s="195">
        <f t="shared" si="331"/>
        <v>100</v>
      </c>
      <c r="K621" s="423"/>
    </row>
    <row r="622" spans="1:11" ht="110.25" x14ac:dyDescent="0.3">
      <c r="B622" s="330" t="s">
        <v>758</v>
      </c>
      <c r="C622" s="93">
        <v>906</v>
      </c>
      <c r="D622" s="94" t="s">
        <v>171</v>
      </c>
      <c r="E622" s="93" t="s">
        <v>759</v>
      </c>
      <c r="F622" s="94"/>
      <c r="G622" s="280">
        <f>G623</f>
        <v>250</v>
      </c>
      <c r="H622" s="280">
        <f t="shared" ref="H622:I622" si="343">H623</f>
        <v>250</v>
      </c>
      <c r="I622" s="280">
        <f t="shared" si="343"/>
        <v>250</v>
      </c>
      <c r="J622" s="195">
        <f t="shared" si="331"/>
        <v>100</v>
      </c>
      <c r="K622" s="423"/>
    </row>
    <row r="623" spans="1:11" ht="31.5" x14ac:dyDescent="0.3">
      <c r="B623" s="316" t="s">
        <v>78</v>
      </c>
      <c r="C623" s="93">
        <v>906</v>
      </c>
      <c r="D623" s="94" t="s">
        <v>171</v>
      </c>
      <c r="E623" s="93" t="s">
        <v>759</v>
      </c>
      <c r="F623" s="94" t="s">
        <v>76</v>
      </c>
      <c r="G623" s="280">
        <v>250</v>
      </c>
      <c r="H623" s="283">
        <v>250</v>
      </c>
      <c r="I623" s="302">
        <v>250</v>
      </c>
      <c r="J623" s="195">
        <f t="shared" si="331"/>
        <v>100</v>
      </c>
      <c r="K623" s="423"/>
    </row>
    <row r="624" spans="1:11" ht="94.5" x14ac:dyDescent="0.3">
      <c r="A624" s="37">
        <v>373</v>
      </c>
      <c r="B624" s="316" t="s">
        <v>352</v>
      </c>
      <c r="C624" s="93">
        <v>906</v>
      </c>
      <c r="D624" s="94" t="s">
        <v>171</v>
      </c>
      <c r="E624" s="95" t="s">
        <v>48</v>
      </c>
      <c r="F624" s="94"/>
      <c r="G624" s="280">
        <f>G628+G625</f>
        <v>43505.4</v>
      </c>
      <c r="H624" s="280">
        <f t="shared" ref="H624:I624" si="344">H628+H625</f>
        <v>43505.4</v>
      </c>
      <c r="I624" s="300">
        <f t="shared" si="344"/>
        <v>43262.1</v>
      </c>
      <c r="J624" s="195">
        <f t="shared" si="331"/>
        <v>99.44075907818339</v>
      </c>
      <c r="K624" s="423"/>
    </row>
    <row r="625" spans="2:11" ht="141.75" x14ac:dyDescent="0.3">
      <c r="B625" s="316" t="s">
        <v>408</v>
      </c>
      <c r="C625" s="93">
        <v>906</v>
      </c>
      <c r="D625" s="94" t="s">
        <v>171</v>
      </c>
      <c r="E625" s="95" t="s">
        <v>407</v>
      </c>
      <c r="F625" s="94"/>
      <c r="G625" s="280">
        <f>G627+G626</f>
        <v>27194.799999999999</v>
      </c>
      <c r="H625" s="280">
        <f t="shared" ref="H625:I625" si="345">H627+H626</f>
        <v>27194.799999999999</v>
      </c>
      <c r="I625" s="300">
        <f t="shared" si="345"/>
        <v>27029.8</v>
      </c>
      <c r="J625" s="195">
        <f t="shared" si="331"/>
        <v>99.39326635974524</v>
      </c>
      <c r="K625" s="423"/>
    </row>
    <row r="626" spans="2:11" ht="31.5" x14ac:dyDescent="0.3">
      <c r="B626" s="316" t="s">
        <v>74</v>
      </c>
      <c r="C626" s="93">
        <v>906</v>
      </c>
      <c r="D626" s="94" t="s">
        <v>171</v>
      </c>
      <c r="E626" s="95" t="s">
        <v>407</v>
      </c>
      <c r="F626" s="94" t="s">
        <v>75</v>
      </c>
      <c r="G626" s="280">
        <v>10197.799999999999</v>
      </c>
      <c r="H626" s="280">
        <v>10197.799999999999</v>
      </c>
      <c r="I626" s="300">
        <v>10072.299999999999</v>
      </c>
      <c r="J626" s="195">
        <f t="shared" si="331"/>
        <v>98.76934240718586</v>
      </c>
      <c r="K626" s="423"/>
    </row>
    <row r="627" spans="2:11" ht="31.5" x14ac:dyDescent="0.3">
      <c r="B627" s="316" t="s">
        <v>78</v>
      </c>
      <c r="C627" s="93">
        <v>906</v>
      </c>
      <c r="D627" s="94" t="s">
        <v>171</v>
      </c>
      <c r="E627" s="95" t="s">
        <v>407</v>
      </c>
      <c r="F627" s="94" t="s">
        <v>76</v>
      </c>
      <c r="G627" s="280">
        <v>16997</v>
      </c>
      <c r="H627" s="280">
        <v>16997</v>
      </c>
      <c r="I627" s="452">
        <v>16957.5</v>
      </c>
      <c r="J627" s="195">
        <f t="shared" si="331"/>
        <v>99.76760604812614</v>
      </c>
      <c r="K627" s="423"/>
    </row>
    <row r="628" spans="2:11" ht="47.25" x14ac:dyDescent="0.3">
      <c r="B628" s="316" t="s">
        <v>343</v>
      </c>
      <c r="C628" s="93">
        <v>906</v>
      </c>
      <c r="D628" s="94" t="s">
        <v>171</v>
      </c>
      <c r="E628" s="95" t="s">
        <v>64</v>
      </c>
      <c r="F628" s="94"/>
      <c r="G628" s="280">
        <f>G629+G630</f>
        <v>16310.6</v>
      </c>
      <c r="H628" s="280">
        <f t="shared" ref="H628:I628" si="346">H629+H630</f>
        <v>16310.6</v>
      </c>
      <c r="I628" s="280">
        <f t="shared" si="346"/>
        <v>16232.3</v>
      </c>
      <c r="J628" s="195">
        <f t="shared" si="331"/>
        <v>99.519944085441352</v>
      </c>
      <c r="K628" s="423"/>
    </row>
    <row r="629" spans="2:11" ht="31.5" x14ac:dyDescent="0.3">
      <c r="B629" s="316" t="s">
        <v>79</v>
      </c>
      <c r="C629" s="118">
        <v>906</v>
      </c>
      <c r="D629" s="108" t="s">
        <v>171</v>
      </c>
      <c r="E629" s="109" t="s">
        <v>64</v>
      </c>
      <c r="F629" s="108" t="s">
        <v>75</v>
      </c>
      <c r="G629" s="280">
        <v>8294.7000000000007</v>
      </c>
      <c r="H629" s="283">
        <v>8294.7000000000007</v>
      </c>
      <c r="I629" s="302">
        <v>8257.7999999999993</v>
      </c>
      <c r="J629" s="195">
        <f t="shared" si="331"/>
        <v>99.555137617997019</v>
      </c>
      <c r="K629" s="423"/>
    </row>
    <row r="630" spans="2:11" ht="31.5" x14ac:dyDescent="0.3">
      <c r="B630" s="316" t="s">
        <v>78</v>
      </c>
      <c r="C630" s="93">
        <v>906</v>
      </c>
      <c r="D630" s="94" t="s">
        <v>171</v>
      </c>
      <c r="E630" s="95" t="s">
        <v>64</v>
      </c>
      <c r="F630" s="94" t="s">
        <v>76</v>
      </c>
      <c r="G630" s="280">
        <v>8015.9</v>
      </c>
      <c r="H630" s="283">
        <v>8015.9</v>
      </c>
      <c r="I630" s="302">
        <v>7974.5</v>
      </c>
      <c r="J630" s="399">
        <f t="shared" si="331"/>
        <v>99.483526491098957</v>
      </c>
      <c r="K630" s="423"/>
    </row>
    <row r="631" spans="2:11" ht="31.5" x14ac:dyDescent="0.3">
      <c r="B631" s="329" t="s">
        <v>417</v>
      </c>
      <c r="C631" s="93">
        <v>906</v>
      </c>
      <c r="D631" s="94" t="s">
        <v>171</v>
      </c>
      <c r="E631" s="95" t="s">
        <v>40</v>
      </c>
      <c r="F631" s="94"/>
      <c r="G631" s="404">
        <f>G632</f>
        <v>5399.9</v>
      </c>
      <c r="H631" s="408">
        <f t="shared" ref="H631:I631" si="347">H632</f>
        <v>5399.9</v>
      </c>
      <c r="I631" s="408">
        <f t="shared" si="347"/>
        <v>5399.9</v>
      </c>
      <c r="J631" s="403">
        <f t="shared" si="331"/>
        <v>100</v>
      </c>
      <c r="K631" s="423"/>
    </row>
    <row r="632" spans="2:11" ht="157.5" x14ac:dyDescent="0.3">
      <c r="B632" s="330" t="s">
        <v>822</v>
      </c>
      <c r="C632" s="164">
        <v>906</v>
      </c>
      <c r="D632" s="94" t="s">
        <v>171</v>
      </c>
      <c r="E632" s="95" t="s">
        <v>823</v>
      </c>
      <c r="F632" s="94"/>
      <c r="G632" s="404">
        <f>G633+G634+G635</f>
        <v>5399.9</v>
      </c>
      <c r="H632" s="404">
        <f t="shared" ref="H632:I632" si="348">H633+H634+H635</f>
        <v>5399.9</v>
      </c>
      <c r="I632" s="404">
        <f t="shared" si="348"/>
        <v>5399.9</v>
      </c>
      <c r="J632" s="399">
        <f t="shared" si="331"/>
        <v>100</v>
      </c>
      <c r="K632" s="423"/>
    </row>
    <row r="633" spans="2:11" ht="31.5" x14ac:dyDescent="0.3">
      <c r="B633" s="331" t="s">
        <v>144</v>
      </c>
      <c r="C633" s="93">
        <v>906</v>
      </c>
      <c r="D633" s="94" t="s">
        <v>171</v>
      </c>
      <c r="E633" s="95" t="s">
        <v>823</v>
      </c>
      <c r="F633" s="94" t="s">
        <v>137</v>
      </c>
      <c r="G633" s="404">
        <v>372.8</v>
      </c>
      <c r="H633" s="395">
        <v>372.8</v>
      </c>
      <c r="I633" s="395">
        <v>372.8</v>
      </c>
      <c r="J633" s="399">
        <f t="shared" si="331"/>
        <v>100</v>
      </c>
      <c r="K633" s="423"/>
    </row>
    <row r="634" spans="2:11" ht="31.5" x14ac:dyDescent="0.3">
      <c r="B634" s="316" t="s">
        <v>79</v>
      </c>
      <c r="C634" s="93">
        <v>906</v>
      </c>
      <c r="D634" s="94" t="s">
        <v>171</v>
      </c>
      <c r="E634" s="95" t="s">
        <v>823</v>
      </c>
      <c r="F634" s="94" t="s">
        <v>75</v>
      </c>
      <c r="G634" s="404">
        <v>2011.9</v>
      </c>
      <c r="H634" s="395">
        <v>2011.9</v>
      </c>
      <c r="I634" s="395">
        <v>2011.9</v>
      </c>
      <c r="J634" s="399">
        <f t="shared" si="331"/>
        <v>100</v>
      </c>
      <c r="K634" s="423"/>
    </row>
    <row r="635" spans="2:11" ht="32.25" thickBot="1" x14ac:dyDescent="0.35">
      <c r="B635" s="316" t="s">
        <v>78</v>
      </c>
      <c r="C635" s="93">
        <v>906</v>
      </c>
      <c r="D635" s="94" t="s">
        <v>171</v>
      </c>
      <c r="E635" s="95" t="s">
        <v>823</v>
      </c>
      <c r="F635" s="112" t="s">
        <v>76</v>
      </c>
      <c r="G635" s="406">
        <v>3015.2</v>
      </c>
      <c r="H635" s="410">
        <v>3015.2</v>
      </c>
      <c r="I635" s="416">
        <v>3015.2</v>
      </c>
      <c r="J635" s="400">
        <f t="shared" si="331"/>
        <v>100</v>
      </c>
      <c r="K635" s="423"/>
    </row>
    <row r="636" spans="2:11" ht="19.5" thickBot="1" x14ac:dyDescent="0.35">
      <c r="B636" s="314" t="s">
        <v>153</v>
      </c>
      <c r="C636" s="88">
        <v>906</v>
      </c>
      <c r="D636" s="89" t="s">
        <v>173</v>
      </c>
      <c r="E636" s="134"/>
      <c r="F636" s="89"/>
      <c r="G636" s="282">
        <f>G637</f>
        <v>729174</v>
      </c>
      <c r="H636" s="282">
        <f t="shared" ref="H636:I636" si="349">H637</f>
        <v>723324</v>
      </c>
      <c r="I636" s="296">
        <f t="shared" si="349"/>
        <v>720805.6</v>
      </c>
      <c r="J636" s="351">
        <f>I636/H636*100</f>
        <v>99.651829608861306</v>
      </c>
      <c r="K636" s="423"/>
    </row>
    <row r="637" spans="2:11" ht="63" x14ac:dyDescent="0.3">
      <c r="B637" s="318" t="s">
        <v>354</v>
      </c>
      <c r="C637" s="107">
        <v>906</v>
      </c>
      <c r="D637" s="105" t="s">
        <v>173</v>
      </c>
      <c r="E637" s="106" t="s">
        <v>229</v>
      </c>
      <c r="F637" s="116"/>
      <c r="G637" s="279">
        <f>G638+G674</f>
        <v>729174</v>
      </c>
      <c r="H637" s="279">
        <f>H638+H674</f>
        <v>723324</v>
      </c>
      <c r="I637" s="299">
        <f>I638+I674</f>
        <v>720805.6</v>
      </c>
      <c r="J637" s="195">
        <f t="shared" ref="J637:J692" si="350">I637/H637*100</f>
        <v>99.651829608861306</v>
      </c>
      <c r="K637" s="423"/>
    </row>
    <row r="638" spans="2:11" ht="63" x14ac:dyDescent="0.3">
      <c r="B638" s="316" t="s">
        <v>36</v>
      </c>
      <c r="C638" s="93">
        <v>906</v>
      </c>
      <c r="D638" s="108" t="s">
        <v>173</v>
      </c>
      <c r="E638" s="109" t="s">
        <v>256</v>
      </c>
      <c r="F638" s="124"/>
      <c r="G638" s="280">
        <f>G649+G639+G655+G658+G666+G662+G670</f>
        <v>672716.5</v>
      </c>
      <c r="H638" s="280">
        <f t="shared" ref="H638:I638" si="351">H649+H639+H655+H658+H666+H662+H670</f>
        <v>666866.5</v>
      </c>
      <c r="I638" s="280">
        <f t="shared" si="351"/>
        <v>664651</v>
      </c>
      <c r="J638" s="195">
        <f t="shared" si="350"/>
        <v>99.667774584568278</v>
      </c>
      <c r="K638" s="423"/>
    </row>
    <row r="639" spans="2:11" ht="236.25" x14ac:dyDescent="0.3">
      <c r="B639" s="316" t="s">
        <v>814</v>
      </c>
      <c r="C639" s="93">
        <v>906</v>
      </c>
      <c r="D639" s="108" t="s">
        <v>173</v>
      </c>
      <c r="E639" s="109" t="s">
        <v>401</v>
      </c>
      <c r="F639" s="108"/>
      <c r="G639" s="280">
        <f t="shared" ref="G639:I639" si="352">G640+G645</f>
        <v>424563.5</v>
      </c>
      <c r="H639" s="280">
        <f t="shared" si="352"/>
        <v>424563.5</v>
      </c>
      <c r="I639" s="300">
        <f t="shared" si="352"/>
        <v>424482.9</v>
      </c>
      <c r="J639" s="195">
        <f t="shared" si="350"/>
        <v>99.981015796223659</v>
      </c>
      <c r="K639" s="423"/>
    </row>
    <row r="640" spans="2:11" ht="299.25" x14ac:dyDescent="0.3">
      <c r="B640" s="319" t="s">
        <v>815</v>
      </c>
      <c r="C640" s="93">
        <v>906</v>
      </c>
      <c r="D640" s="108" t="s">
        <v>173</v>
      </c>
      <c r="E640" s="109" t="s">
        <v>402</v>
      </c>
      <c r="F640" s="108"/>
      <c r="G640" s="280">
        <f>G641+G643+G644+G642</f>
        <v>406681.5</v>
      </c>
      <c r="H640" s="280">
        <f t="shared" ref="H640:I640" si="353">H641+H643+H644+H642</f>
        <v>406681.5</v>
      </c>
      <c r="I640" s="280">
        <f t="shared" si="353"/>
        <v>406621.5</v>
      </c>
      <c r="J640" s="195">
        <f t="shared" si="350"/>
        <v>99.985246439781491</v>
      </c>
      <c r="K640" s="423"/>
    </row>
    <row r="641" spans="2:12" ht="31.5" x14ac:dyDescent="0.2">
      <c r="B641" s="320" t="s">
        <v>144</v>
      </c>
      <c r="C641" s="118">
        <v>906</v>
      </c>
      <c r="D641" s="108" t="s">
        <v>173</v>
      </c>
      <c r="E641" s="109" t="s">
        <v>402</v>
      </c>
      <c r="F641" s="108" t="s">
        <v>137</v>
      </c>
      <c r="G641" s="280">
        <v>31384.400000000001</v>
      </c>
      <c r="H641" s="283">
        <v>31380.6</v>
      </c>
      <c r="I641" s="302">
        <v>31320.6</v>
      </c>
      <c r="J641" s="195">
        <f t="shared" si="350"/>
        <v>99.808799066939443</v>
      </c>
      <c r="K641" s="423"/>
      <c r="L641" s="263"/>
    </row>
    <row r="642" spans="2:12" ht="63" x14ac:dyDescent="0.2">
      <c r="B642" s="320" t="s">
        <v>147</v>
      </c>
      <c r="C642" s="118">
        <v>906</v>
      </c>
      <c r="D642" s="108" t="s">
        <v>173</v>
      </c>
      <c r="E642" s="109" t="s">
        <v>402</v>
      </c>
      <c r="F642" s="108" t="s">
        <v>281</v>
      </c>
      <c r="G642" s="280">
        <v>0</v>
      </c>
      <c r="H642" s="283">
        <v>3.8</v>
      </c>
      <c r="I642" s="302">
        <v>3.8</v>
      </c>
      <c r="J642" s="195">
        <f t="shared" si="350"/>
        <v>100</v>
      </c>
      <c r="K642" s="423"/>
      <c r="L642" s="263"/>
    </row>
    <row r="643" spans="2:12" ht="31.5" x14ac:dyDescent="0.2">
      <c r="B643" s="320" t="s">
        <v>79</v>
      </c>
      <c r="C643" s="118">
        <v>906</v>
      </c>
      <c r="D643" s="108" t="s">
        <v>173</v>
      </c>
      <c r="E643" s="109" t="s">
        <v>402</v>
      </c>
      <c r="F643" s="108" t="s">
        <v>75</v>
      </c>
      <c r="G643" s="280">
        <v>229731.5</v>
      </c>
      <c r="H643" s="283">
        <v>229731.5</v>
      </c>
      <c r="I643" s="302">
        <v>229731.5</v>
      </c>
      <c r="J643" s="195">
        <f t="shared" si="350"/>
        <v>100</v>
      </c>
      <c r="K643" s="423"/>
      <c r="L643" s="263"/>
    </row>
    <row r="644" spans="2:12" ht="31.5" x14ac:dyDescent="0.2">
      <c r="B644" s="320" t="s">
        <v>78</v>
      </c>
      <c r="C644" s="118">
        <v>906</v>
      </c>
      <c r="D644" s="108" t="s">
        <v>173</v>
      </c>
      <c r="E644" s="109" t="s">
        <v>402</v>
      </c>
      <c r="F644" s="108" t="s">
        <v>76</v>
      </c>
      <c r="G644" s="280">
        <v>145565.6</v>
      </c>
      <c r="H644" s="283">
        <v>145565.6</v>
      </c>
      <c r="I644" s="302">
        <v>145565.6</v>
      </c>
      <c r="J644" s="195">
        <f t="shared" si="350"/>
        <v>100</v>
      </c>
      <c r="K644" s="423"/>
      <c r="L644" s="263"/>
    </row>
    <row r="645" spans="2:12" ht="299.25" x14ac:dyDescent="0.3">
      <c r="B645" s="318" t="s">
        <v>816</v>
      </c>
      <c r="C645" s="118">
        <v>906</v>
      </c>
      <c r="D645" s="108" t="s">
        <v>173</v>
      </c>
      <c r="E645" s="109" t="s">
        <v>403</v>
      </c>
      <c r="F645" s="108"/>
      <c r="G645" s="280">
        <f>G646+G647+G648</f>
        <v>17882</v>
      </c>
      <c r="H645" s="280">
        <f t="shared" ref="H645:I645" si="354">H646+H647+H648</f>
        <v>17882</v>
      </c>
      <c r="I645" s="300">
        <f t="shared" si="354"/>
        <v>17861.400000000001</v>
      </c>
      <c r="J645" s="195">
        <f t="shared" si="350"/>
        <v>99.88480035790181</v>
      </c>
      <c r="K645" s="423"/>
    </row>
    <row r="646" spans="2:12" ht="63" x14ac:dyDescent="0.3">
      <c r="B646" s="320" t="s">
        <v>119</v>
      </c>
      <c r="C646" s="118">
        <v>906</v>
      </c>
      <c r="D646" s="108" t="s">
        <v>173</v>
      </c>
      <c r="E646" s="109" t="s">
        <v>403</v>
      </c>
      <c r="F646" s="108" t="s">
        <v>118</v>
      </c>
      <c r="G646" s="280">
        <v>534.5</v>
      </c>
      <c r="H646" s="283">
        <v>534.5</v>
      </c>
      <c r="I646" s="459">
        <v>513.9</v>
      </c>
      <c r="J646" s="195">
        <f t="shared" si="350"/>
        <v>96.145930776426553</v>
      </c>
      <c r="K646" s="423"/>
    </row>
    <row r="647" spans="2:12" ht="31.5" x14ac:dyDescent="0.3">
      <c r="B647" s="320" t="s">
        <v>79</v>
      </c>
      <c r="C647" s="118">
        <v>906</v>
      </c>
      <c r="D647" s="108" t="s">
        <v>173</v>
      </c>
      <c r="E647" s="109" t="s">
        <v>403</v>
      </c>
      <c r="F647" s="108" t="s">
        <v>75</v>
      </c>
      <c r="G647" s="280">
        <v>9875.5</v>
      </c>
      <c r="H647" s="283">
        <v>9875.5</v>
      </c>
      <c r="I647" s="302">
        <v>9875.5</v>
      </c>
      <c r="J647" s="195">
        <f t="shared" si="350"/>
        <v>100</v>
      </c>
      <c r="K647" s="423"/>
    </row>
    <row r="648" spans="2:12" ht="31.5" x14ac:dyDescent="0.3">
      <c r="B648" s="320" t="s">
        <v>78</v>
      </c>
      <c r="C648" s="118">
        <v>906</v>
      </c>
      <c r="D648" s="108" t="s">
        <v>173</v>
      </c>
      <c r="E648" s="109" t="s">
        <v>403</v>
      </c>
      <c r="F648" s="108" t="s">
        <v>76</v>
      </c>
      <c r="G648" s="280">
        <v>7472</v>
      </c>
      <c r="H648" s="283">
        <v>7472</v>
      </c>
      <c r="I648" s="302">
        <v>7472</v>
      </c>
      <c r="J648" s="195">
        <f t="shared" si="350"/>
        <v>100</v>
      </c>
      <c r="K648" s="423"/>
    </row>
    <row r="649" spans="2:12" ht="94.5" x14ac:dyDescent="0.3">
      <c r="B649" s="326" t="s">
        <v>404</v>
      </c>
      <c r="C649" s="118">
        <v>906</v>
      </c>
      <c r="D649" s="108" t="s">
        <v>173</v>
      </c>
      <c r="E649" s="109" t="s">
        <v>405</v>
      </c>
      <c r="F649" s="108"/>
      <c r="G649" s="280">
        <f>G650+G651+G652+G653+G654</f>
        <v>139043.09999999998</v>
      </c>
      <c r="H649" s="280">
        <f>H650+H651+H652+H653+H654</f>
        <v>139043.09999999998</v>
      </c>
      <c r="I649" s="300">
        <f t="shared" ref="I649" si="355">I650+I651+I652+I653+I654</f>
        <v>138513</v>
      </c>
      <c r="J649" s="195">
        <f t="shared" si="350"/>
        <v>99.618751308047678</v>
      </c>
      <c r="K649" s="423"/>
    </row>
    <row r="650" spans="2:12" ht="31.5" x14ac:dyDescent="0.3">
      <c r="B650" s="320" t="s">
        <v>144</v>
      </c>
      <c r="C650" s="118">
        <v>906</v>
      </c>
      <c r="D650" s="108" t="s">
        <v>173</v>
      </c>
      <c r="E650" s="109" t="s">
        <v>405</v>
      </c>
      <c r="F650" s="108" t="s">
        <v>137</v>
      </c>
      <c r="G650" s="280">
        <v>9515.9</v>
      </c>
      <c r="H650" s="283">
        <v>9515.9</v>
      </c>
      <c r="I650" s="302">
        <v>9470.6</v>
      </c>
      <c r="J650" s="195">
        <f t="shared" si="350"/>
        <v>99.523954644332122</v>
      </c>
      <c r="K650" s="423"/>
    </row>
    <row r="651" spans="2:12" ht="63" x14ac:dyDescent="0.3">
      <c r="B651" s="320" t="s">
        <v>119</v>
      </c>
      <c r="C651" s="118">
        <v>906</v>
      </c>
      <c r="D651" s="108" t="s">
        <v>173</v>
      </c>
      <c r="E651" s="109" t="s">
        <v>405</v>
      </c>
      <c r="F651" s="119">
        <v>240</v>
      </c>
      <c r="G651" s="280">
        <v>5426.5</v>
      </c>
      <c r="H651" s="283">
        <v>5553.3</v>
      </c>
      <c r="I651" s="302">
        <v>5109.5</v>
      </c>
      <c r="J651" s="195">
        <f t="shared" si="350"/>
        <v>92.008355392289261</v>
      </c>
      <c r="K651" s="423"/>
    </row>
    <row r="652" spans="2:12" ht="31.5" x14ac:dyDescent="0.3">
      <c r="B652" s="320" t="s">
        <v>79</v>
      </c>
      <c r="C652" s="118">
        <v>906</v>
      </c>
      <c r="D652" s="108" t="s">
        <v>173</v>
      </c>
      <c r="E652" s="109" t="s">
        <v>405</v>
      </c>
      <c r="F652" s="119">
        <v>610</v>
      </c>
      <c r="G652" s="280">
        <v>77252.100000000006</v>
      </c>
      <c r="H652" s="283">
        <v>77125.3</v>
      </c>
      <c r="I652" s="302">
        <v>77125.3</v>
      </c>
      <c r="J652" s="195">
        <f t="shared" si="350"/>
        <v>100</v>
      </c>
      <c r="K652" s="423"/>
    </row>
    <row r="653" spans="2:12" ht="31.5" x14ac:dyDescent="0.3">
      <c r="B653" s="320" t="s">
        <v>78</v>
      </c>
      <c r="C653" s="118">
        <v>906</v>
      </c>
      <c r="D653" s="108" t="s">
        <v>173</v>
      </c>
      <c r="E653" s="109" t="s">
        <v>405</v>
      </c>
      <c r="F653" s="108" t="s">
        <v>76</v>
      </c>
      <c r="G653" s="280">
        <v>46710.8</v>
      </c>
      <c r="H653" s="280">
        <v>46710.8</v>
      </c>
      <c r="I653" s="300">
        <v>46669.8</v>
      </c>
      <c r="J653" s="195">
        <f t="shared" si="350"/>
        <v>99.91222586639492</v>
      </c>
      <c r="K653" s="423"/>
    </row>
    <row r="654" spans="2:12" ht="31.5" x14ac:dyDescent="0.3">
      <c r="B654" s="320" t="s">
        <v>110</v>
      </c>
      <c r="C654" s="118">
        <v>906</v>
      </c>
      <c r="D654" s="108" t="s">
        <v>173</v>
      </c>
      <c r="E654" s="109" t="s">
        <v>405</v>
      </c>
      <c r="F654" s="108" t="s">
        <v>109</v>
      </c>
      <c r="G654" s="280">
        <v>137.80000000000001</v>
      </c>
      <c r="H654" s="283">
        <v>137.80000000000001</v>
      </c>
      <c r="I654" s="302">
        <v>137.80000000000001</v>
      </c>
      <c r="J654" s="195">
        <f t="shared" si="350"/>
        <v>100</v>
      </c>
      <c r="K654" s="423"/>
    </row>
    <row r="655" spans="2:12" ht="78.75" x14ac:dyDescent="0.3">
      <c r="B655" s="320" t="s">
        <v>329</v>
      </c>
      <c r="C655" s="118">
        <v>906</v>
      </c>
      <c r="D655" s="108" t="s">
        <v>173</v>
      </c>
      <c r="E655" s="109" t="s">
        <v>406</v>
      </c>
      <c r="F655" s="108"/>
      <c r="G655" s="280">
        <f>G656+G657</f>
        <v>8181.5</v>
      </c>
      <c r="H655" s="280">
        <f t="shared" ref="H655:I655" si="356">H656+H657</f>
        <v>8181.5</v>
      </c>
      <c r="I655" s="300">
        <f t="shared" si="356"/>
        <v>8166</v>
      </c>
      <c r="J655" s="195">
        <f t="shared" si="350"/>
        <v>99.810548187985091</v>
      </c>
      <c r="K655" s="423"/>
    </row>
    <row r="656" spans="2:12" ht="63" x14ac:dyDescent="0.3">
      <c r="B656" s="320" t="s">
        <v>119</v>
      </c>
      <c r="C656" s="118">
        <v>906</v>
      </c>
      <c r="D656" s="108" t="s">
        <v>173</v>
      </c>
      <c r="E656" s="109" t="s">
        <v>406</v>
      </c>
      <c r="F656" s="108" t="s">
        <v>118</v>
      </c>
      <c r="G656" s="280">
        <v>571.70000000000005</v>
      </c>
      <c r="H656" s="283">
        <v>571.70000000000005</v>
      </c>
      <c r="I656" s="302">
        <v>556.20000000000005</v>
      </c>
      <c r="J656" s="195">
        <f t="shared" si="350"/>
        <v>97.288787825782748</v>
      </c>
      <c r="K656" s="423"/>
    </row>
    <row r="657" spans="2:14" ht="31.5" x14ac:dyDescent="0.3">
      <c r="B657" s="325" t="s">
        <v>79</v>
      </c>
      <c r="C657" s="111">
        <v>906</v>
      </c>
      <c r="D657" s="121" t="s">
        <v>173</v>
      </c>
      <c r="E657" s="113" t="s">
        <v>406</v>
      </c>
      <c r="F657" s="121" t="s">
        <v>75</v>
      </c>
      <c r="G657" s="281">
        <v>7609.8</v>
      </c>
      <c r="H657" s="281">
        <v>7609.8</v>
      </c>
      <c r="I657" s="301">
        <v>7609.8</v>
      </c>
      <c r="J657" s="195">
        <f t="shared" si="350"/>
        <v>100</v>
      </c>
      <c r="K657" s="423"/>
    </row>
    <row r="658" spans="2:14" ht="78.75" x14ac:dyDescent="0.3">
      <c r="B658" s="319" t="s">
        <v>329</v>
      </c>
      <c r="C658" s="93">
        <v>906</v>
      </c>
      <c r="D658" s="94" t="s">
        <v>173</v>
      </c>
      <c r="E658" s="95" t="s">
        <v>434</v>
      </c>
      <c r="F658" s="94"/>
      <c r="G658" s="280">
        <f>G659+G660+G661</f>
        <v>39595.300000000003</v>
      </c>
      <c r="H658" s="280">
        <f t="shared" ref="H658:I658" si="357">H659+H660+H661</f>
        <v>34745.300000000003</v>
      </c>
      <c r="I658" s="280">
        <f t="shared" si="357"/>
        <v>33646.9</v>
      </c>
      <c r="J658" s="195">
        <f t="shared" si="350"/>
        <v>96.83870912037024</v>
      </c>
      <c r="K658" s="423"/>
    </row>
    <row r="659" spans="2:14" ht="63" x14ac:dyDescent="0.3">
      <c r="B659" s="316" t="s">
        <v>119</v>
      </c>
      <c r="C659" s="93">
        <v>906</v>
      </c>
      <c r="D659" s="94" t="s">
        <v>173</v>
      </c>
      <c r="E659" s="95" t="s">
        <v>434</v>
      </c>
      <c r="F659" s="94" t="s">
        <v>118</v>
      </c>
      <c r="G659" s="280">
        <v>2853.3</v>
      </c>
      <c r="H659" s="283">
        <v>2853.3</v>
      </c>
      <c r="I659" s="302">
        <v>1754.9</v>
      </c>
      <c r="J659" s="195">
        <f t="shared" si="350"/>
        <v>61.504223180177341</v>
      </c>
      <c r="K659" s="423"/>
    </row>
    <row r="660" spans="2:14" ht="31.5" x14ac:dyDescent="0.3">
      <c r="B660" s="316" t="s">
        <v>79</v>
      </c>
      <c r="C660" s="93">
        <v>906</v>
      </c>
      <c r="D660" s="94" t="s">
        <v>173</v>
      </c>
      <c r="E660" s="95" t="s">
        <v>434</v>
      </c>
      <c r="F660" s="94" t="s">
        <v>75</v>
      </c>
      <c r="G660" s="280">
        <v>26641.5</v>
      </c>
      <c r="H660" s="283">
        <v>22091.5</v>
      </c>
      <c r="I660" s="302">
        <v>22091.5</v>
      </c>
      <c r="J660" s="195">
        <f t="shared" si="350"/>
        <v>100</v>
      </c>
      <c r="K660" s="423"/>
    </row>
    <row r="661" spans="2:14" ht="31.5" x14ac:dyDescent="0.2">
      <c r="B661" s="316" t="s">
        <v>78</v>
      </c>
      <c r="C661" s="93">
        <v>906</v>
      </c>
      <c r="D661" s="94" t="s">
        <v>173</v>
      </c>
      <c r="E661" s="95" t="s">
        <v>434</v>
      </c>
      <c r="F661" s="94" t="s">
        <v>76</v>
      </c>
      <c r="G661" s="280">
        <v>10100.5</v>
      </c>
      <c r="H661" s="283">
        <v>9800.5</v>
      </c>
      <c r="I661" s="302">
        <v>9800.5</v>
      </c>
      <c r="J661" s="195">
        <f t="shared" si="350"/>
        <v>100</v>
      </c>
      <c r="K661" s="423"/>
      <c r="L661" s="263"/>
    </row>
    <row r="662" spans="2:14" ht="204.75" x14ac:dyDescent="0.3">
      <c r="B662" s="316" t="s">
        <v>855</v>
      </c>
      <c r="C662" s="93">
        <v>906</v>
      </c>
      <c r="D662" s="94" t="s">
        <v>173</v>
      </c>
      <c r="E662" s="128" t="s">
        <v>570</v>
      </c>
      <c r="F662" s="94"/>
      <c r="G662" s="280">
        <f>G663+G664+G665</f>
        <v>35905.299999999996</v>
      </c>
      <c r="H662" s="280">
        <f t="shared" ref="H662:I662" si="358">H663+H664+H665</f>
        <v>35905.299999999996</v>
      </c>
      <c r="I662" s="300">
        <f t="shared" si="358"/>
        <v>35630.699999999997</v>
      </c>
      <c r="J662" s="195">
        <f t="shared" si="350"/>
        <v>99.235210400692935</v>
      </c>
      <c r="K662" s="423"/>
      <c r="M662" s="56"/>
      <c r="N662" s="55"/>
    </row>
    <row r="663" spans="2:14" ht="31.5" x14ac:dyDescent="0.3">
      <c r="B663" s="324" t="s">
        <v>144</v>
      </c>
      <c r="C663" s="93">
        <v>906</v>
      </c>
      <c r="D663" s="94" t="s">
        <v>173</v>
      </c>
      <c r="E663" s="128" t="s">
        <v>570</v>
      </c>
      <c r="F663" s="105" t="s">
        <v>137</v>
      </c>
      <c r="G663" s="280">
        <v>3458.8</v>
      </c>
      <c r="H663" s="283">
        <v>3458.8</v>
      </c>
      <c r="I663" s="302">
        <v>3184.2</v>
      </c>
      <c r="J663" s="195">
        <f t="shared" si="350"/>
        <v>92.060830345784652</v>
      </c>
      <c r="K663" s="423"/>
      <c r="M663" s="56"/>
      <c r="N663" s="55"/>
    </row>
    <row r="664" spans="2:14" ht="31.5" x14ac:dyDescent="0.3">
      <c r="B664" s="325" t="s">
        <v>79</v>
      </c>
      <c r="C664" s="93">
        <v>906</v>
      </c>
      <c r="D664" s="94" t="s">
        <v>173</v>
      </c>
      <c r="E664" s="128" t="s">
        <v>570</v>
      </c>
      <c r="F664" s="121" t="s">
        <v>75</v>
      </c>
      <c r="G664" s="280">
        <v>19105.599999999999</v>
      </c>
      <c r="H664" s="283">
        <v>19105.599999999999</v>
      </c>
      <c r="I664" s="302">
        <v>19105.599999999999</v>
      </c>
      <c r="J664" s="195">
        <f t="shared" si="350"/>
        <v>100</v>
      </c>
      <c r="K664" s="423"/>
      <c r="M664" s="56"/>
      <c r="N664" s="55"/>
    </row>
    <row r="665" spans="2:14" ht="31.5" x14ac:dyDescent="0.3">
      <c r="B665" s="316" t="s">
        <v>78</v>
      </c>
      <c r="C665" s="93">
        <v>906</v>
      </c>
      <c r="D665" s="94" t="s">
        <v>173</v>
      </c>
      <c r="E665" s="36" t="s">
        <v>570</v>
      </c>
      <c r="F665" s="94" t="s">
        <v>76</v>
      </c>
      <c r="G665" s="280">
        <v>13340.9</v>
      </c>
      <c r="H665" s="283">
        <v>13340.9</v>
      </c>
      <c r="I665" s="302">
        <v>13340.9</v>
      </c>
      <c r="J665" s="195">
        <f t="shared" si="350"/>
        <v>100</v>
      </c>
      <c r="K665" s="423"/>
      <c r="M665" s="56"/>
      <c r="N665" s="55"/>
    </row>
    <row r="666" spans="2:14" ht="94.5" x14ac:dyDescent="0.3">
      <c r="B666" s="316" t="s">
        <v>432</v>
      </c>
      <c r="C666" s="93">
        <v>906</v>
      </c>
      <c r="D666" s="94" t="s">
        <v>173</v>
      </c>
      <c r="E666" s="109" t="s">
        <v>433</v>
      </c>
      <c r="F666" s="94"/>
      <c r="G666" s="280">
        <f>G667+G668+G669</f>
        <v>25218.199999999997</v>
      </c>
      <c r="H666" s="280">
        <f t="shared" ref="H666:I666" si="359">H667+H668+H669</f>
        <v>24218.199999999997</v>
      </c>
      <c r="I666" s="300">
        <f t="shared" si="359"/>
        <v>24024</v>
      </c>
      <c r="J666" s="195">
        <f t="shared" si="350"/>
        <v>99.198123725132348</v>
      </c>
      <c r="K666" s="423"/>
    </row>
    <row r="667" spans="2:14" ht="63" x14ac:dyDescent="0.2">
      <c r="B667" s="320" t="s">
        <v>119</v>
      </c>
      <c r="C667" s="93">
        <v>906</v>
      </c>
      <c r="D667" s="94" t="s">
        <v>173</v>
      </c>
      <c r="E667" s="109" t="s">
        <v>433</v>
      </c>
      <c r="F667" s="94" t="s">
        <v>118</v>
      </c>
      <c r="G667" s="280">
        <v>812.6</v>
      </c>
      <c r="H667" s="283">
        <v>812.6</v>
      </c>
      <c r="I667" s="302">
        <v>618.4</v>
      </c>
      <c r="J667" s="195">
        <f t="shared" si="350"/>
        <v>76.101402904257924</v>
      </c>
      <c r="K667" s="423"/>
      <c r="L667" s="263"/>
    </row>
    <row r="668" spans="2:14" ht="31.5" x14ac:dyDescent="0.2">
      <c r="B668" s="325" t="s">
        <v>79</v>
      </c>
      <c r="C668" s="93">
        <v>906</v>
      </c>
      <c r="D668" s="94" t="s">
        <v>173</v>
      </c>
      <c r="E668" s="109" t="s">
        <v>433</v>
      </c>
      <c r="F668" s="94" t="s">
        <v>75</v>
      </c>
      <c r="G668" s="280">
        <v>15248.8</v>
      </c>
      <c r="H668" s="283">
        <v>15048.8</v>
      </c>
      <c r="I668" s="302">
        <v>15048.8</v>
      </c>
      <c r="J668" s="195">
        <f t="shared" si="350"/>
        <v>100</v>
      </c>
      <c r="K668" s="423"/>
      <c r="L668" s="263"/>
    </row>
    <row r="669" spans="2:14" ht="31.5" x14ac:dyDescent="0.2">
      <c r="B669" s="316" t="s">
        <v>78</v>
      </c>
      <c r="C669" s="93">
        <v>906</v>
      </c>
      <c r="D669" s="94" t="s">
        <v>173</v>
      </c>
      <c r="E669" s="109" t="s">
        <v>433</v>
      </c>
      <c r="F669" s="94" t="s">
        <v>76</v>
      </c>
      <c r="G669" s="280">
        <v>9156.7999999999993</v>
      </c>
      <c r="H669" s="283">
        <v>8356.7999999999993</v>
      </c>
      <c r="I669" s="302">
        <v>8356.7999999999993</v>
      </c>
      <c r="J669" s="195">
        <f t="shared" si="350"/>
        <v>100</v>
      </c>
      <c r="K669" s="423"/>
      <c r="L669" s="263"/>
    </row>
    <row r="670" spans="2:14" ht="220.5" x14ac:dyDescent="0.2">
      <c r="B670" s="316" t="s">
        <v>834</v>
      </c>
      <c r="C670" s="93">
        <v>906</v>
      </c>
      <c r="D670" s="94" t="s">
        <v>173</v>
      </c>
      <c r="E670" s="109" t="s">
        <v>833</v>
      </c>
      <c r="F670" s="94"/>
      <c r="G670" s="280">
        <f>G671+G672+G673</f>
        <v>209.6</v>
      </c>
      <c r="H670" s="280">
        <f t="shared" ref="H670:I670" si="360">H671+H672+H673</f>
        <v>209.6</v>
      </c>
      <c r="I670" s="280">
        <f t="shared" si="360"/>
        <v>187.5</v>
      </c>
      <c r="J670" s="195">
        <f t="shared" si="350"/>
        <v>89.456106870229007</v>
      </c>
      <c r="K670" s="423"/>
      <c r="L670" s="263"/>
    </row>
    <row r="671" spans="2:14" ht="31.5" x14ac:dyDescent="0.2">
      <c r="B671" s="324" t="s">
        <v>144</v>
      </c>
      <c r="C671" s="93">
        <v>906</v>
      </c>
      <c r="D671" s="94" t="s">
        <v>173</v>
      </c>
      <c r="E671" s="109" t="s">
        <v>833</v>
      </c>
      <c r="F671" s="105" t="s">
        <v>137</v>
      </c>
      <c r="G671" s="280">
        <v>59.9</v>
      </c>
      <c r="H671" s="283">
        <v>59.9</v>
      </c>
      <c r="I671" s="302">
        <v>37.799999999999997</v>
      </c>
      <c r="J671" s="195">
        <f t="shared" si="350"/>
        <v>63.105175292153582</v>
      </c>
      <c r="K671" s="423"/>
      <c r="L671" s="263"/>
    </row>
    <row r="672" spans="2:14" ht="31.5" x14ac:dyDescent="0.2">
      <c r="B672" s="325" t="s">
        <v>79</v>
      </c>
      <c r="C672" s="93">
        <v>906</v>
      </c>
      <c r="D672" s="94" t="s">
        <v>173</v>
      </c>
      <c r="E672" s="109" t="s">
        <v>833</v>
      </c>
      <c r="F672" s="121" t="s">
        <v>75</v>
      </c>
      <c r="G672" s="280">
        <v>89.8</v>
      </c>
      <c r="H672" s="283">
        <v>89.8</v>
      </c>
      <c r="I672" s="302">
        <v>89.8</v>
      </c>
      <c r="J672" s="195">
        <f t="shared" si="350"/>
        <v>100</v>
      </c>
      <c r="K672" s="423"/>
      <c r="L672" s="263"/>
    </row>
    <row r="673" spans="1:12" ht="31.5" x14ac:dyDescent="0.2">
      <c r="B673" s="316" t="s">
        <v>78</v>
      </c>
      <c r="C673" s="93">
        <v>906</v>
      </c>
      <c r="D673" s="94" t="s">
        <v>173</v>
      </c>
      <c r="E673" s="109" t="s">
        <v>833</v>
      </c>
      <c r="F673" s="94" t="s">
        <v>76</v>
      </c>
      <c r="G673" s="280">
        <v>59.9</v>
      </c>
      <c r="H673" s="283">
        <v>59.9</v>
      </c>
      <c r="I673" s="302">
        <v>59.9</v>
      </c>
      <c r="J673" s="195">
        <f t="shared" si="350"/>
        <v>100</v>
      </c>
      <c r="K673" s="423"/>
      <c r="L673" s="263"/>
    </row>
    <row r="674" spans="1:12" ht="94.5" x14ac:dyDescent="0.3">
      <c r="B674" s="316" t="s">
        <v>352</v>
      </c>
      <c r="C674" s="93">
        <v>906</v>
      </c>
      <c r="D674" s="94" t="s">
        <v>173</v>
      </c>
      <c r="E674" s="95" t="s">
        <v>48</v>
      </c>
      <c r="F674" s="94"/>
      <c r="G674" s="280">
        <f>G675+G678+G685+G688+G691+G682</f>
        <v>56457.5</v>
      </c>
      <c r="H674" s="280">
        <f t="shared" ref="H674:I674" si="361">H675+H678+H685+H688+H691+H682</f>
        <v>56457.5</v>
      </c>
      <c r="I674" s="300">
        <f t="shared" si="361"/>
        <v>56154.600000000006</v>
      </c>
      <c r="J674" s="195">
        <f t="shared" si="350"/>
        <v>99.463490236018259</v>
      </c>
      <c r="K674" s="423"/>
    </row>
    <row r="675" spans="1:12" s="43" customFormat="1" ht="141.75" x14ac:dyDescent="0.3">
      <c r="A675" s="37"/>
      <c r="B675" s="316" t="s">
        <v>408</v>
      </c>
      <c r="C675" s="93">
        <v>906</v>
      </c>
      <c r="D675" s="94" t="s">
        <v>173</v>
      </c>
      <c r="E675" s="95" t="s">
        <v>407</v>
      </c>
      <c r="F675" s="94"/>
      <c r="G675" s="280">
        <f>G676+G677</f>
        <v>35504.6</v>
      </c>
      <c r="H675" s="280">
        <f t="shared" ref="H675:I675" si="362">H676+H677</f>
        <v>35504.6</v>
      </c>
      <c r="I675" s="300">
        <f t="shared" si="362"/>
        <v>35354</v>
      </c>
      <c r="J675" s="195">
        <f t="shared" si="350"/>
        <v>99.575829610810999</v>
      </c>
      <c r="K675" s="423"/>
      <c r="L675" s="267"/>
    </row>
    <row r="676" spans="1:12" ht="31.5" x14ac:dyDescent="0.3">
      <c r="B676" s="316" t="s">
        <v>79</v>
      </c>
      <c r="C676" s="93">
        <v>906</v>
      </c>
      <c r="D676" s="94" t="s">
        <v>173</v>
      </c>
      <c r="E676" s="95" t="s">
        <v>407</v>
      </c>
      <c r="F676" s="94" t="s">
        <v>75</v>
      </c>
      <c r="G676" s="280">
        <v>17124.8</v>
      </c>
      <c r="H676" s="280">
        <v>17124.8</v>
      </c>
      <c r="I676" s="300">
        <v>16976.2</v>
      </c>
      <c r="J676" s="195">
        <f t="shared" si="350"/>
        <v>99.132252639446889</v>
      </c>
      <c r="K676" s="423"/>
    </row>
    <row r="677" spans="1:12" ht="31.5" x14ac:dyDescent="0.3">
      <c r="B677" s="316" t="s">
        <v>78</v>
      </c>
      <c r="C677" s="93">
        <v>906</v>
      </c>
      <c r="D677" s="94" t="s">
        <v>173</v>
      </c>
      <c r="E677" s="95" t="s">
        <v>407</v>
      </c>
      <c r="F677" s="94" t="s">
        <v>76</v>
      </c>
      <c r="G677" s="279">
        <v>18379.8</v>
      </c>
      <c r="H677" s="279">
        <v>18379.8</v>
      </c>
      <c r="I677" s="299">
        <v>18377.8</v>
      </c>
      <c r="J677" s="195">
        <f t="shared" si="350"/>
        <v>99.989118488775716</v>
      </c>
      <c r="K677" s="423"/>
    </row>
    <row r="678" spans="1:12" ht="47.25" x14ac:dyDescent="0.3">
      <c r="B678" s="324" t="s">
        <v>343</v>
      </c>
      <c r="C678" s="104">
        <v>906</v>
      </c>
      <c r="D678" s="105" t="s">
        <v>173</v>
      </c>
      <c r="E678" s="106" t="s">
        <v>64</v>
      </c>
      <c r="F678" s="105"/>
      <c r="G678" s="279">
        <f>G679+G680+G681</f>
        <v>8351.7000000000007</v>
      </c>
      <c r="H678" s="279">
        <f t="shared" ref="H678" si="363">H679+H680+H681</f>
        <v>8351.7000000000007</v>
      </c>
      <c r="I678" s="279">
        <v>8285.7999999999993</v>
      </c>
      <c r="J678" s="195">
        <f t="shared" si="350"/>
        <v>99.210939090245091</v>
      </c>
      <c r="K678" s="423"/>
    </row>
    <row r="679" spans="1:12" ht="63" x14ac:dyDescent="0.3">
      <c r="B679" s="316" t="s">
        <v>119</v>
      </c>
      <c r="C679" s="93">
        <v>906</v>
      </c>
      <c r="D679" s="94" t="s">
        <v>173</v>
      </c>
      <c r="E679" s="95" t="s">
        <v>64</v>
      </c>
      <c r="F679" s="128">
        <v>240</v>
      </c>
      <c r="G679" s="280">
        <v>769.3</v>
      </c>
      <c r="H679" s="283">
        <v>769.3</v>
      </c>
      <c r="I679" s="302">
        <v>725.3</v>
      </c>
      <c r="J679" s="195">
        <f t="shared" si="350"/>
        <v>94.280514753672179</v>
      </c>
      <c r="K679" s="423"/>
    </row>
    <row r="680" spans="1:12" ht="31.5" x14ac:dyDescent="0.3">
      <c r="B680" s="316" t="s">
        <v>79</v>
      </c>
      <c r="C680" s="93">
        <v>906</v>
      </c>
      <c r="D680" s="94" t="s">
        <v>173</v>
      </c>
      <c r="E680" s="95" t="s">
        <v>64</v>
      </c>
      <c r="F680" s="94" t="s">
        <v>75</v>
      </c>
      <c r="G680" s="280">
        <v>6654.2</v>
      </c>
      <c r="H680" s="283">
        <v>6654.2</v>
      </c>
      <c r="I680" s="302">
        <v>6632.3</v>
      </c>
      <c r="J680" s="195">
        <f t="shared" si="350"/>
        <v>99.670884554116199</v>
      </c>
      <c r="K680" s="423"/>
    </row>
    <row r="681" spans="1:12" ht="31.5" x14ac:dyDescent="0.3">
      <c r="B681" s="316" t="s">
        <v>78</v>
      </c>
      <c r="C681" s="93">
        <v>906</v>
      </c>
      <c r="D681" s="94" t="s">
        <v>173</v>
      </c>
      <c r="E681" s="95" t="s">
        <v>64</v>
      </c>
      <c r="F681" s="94" t="s">
        <v>76</v>
      </c>
      <c r="G681" s="280">
        <v>928.2</v>
      </c>
      <c r="H681" s="283">
        <v>928.2</v>
      </c>
      <c r="I681" s="302">
        <v>928.2</v>
      </c>
      <c r="J681" s="195">
        <f t="shared" si="350"/>
        <v>100</v>
      </c>
      <c r="K681" s="423"/>
    </row>
    <row r="682" spans="1:12" ht="229.9" customHeight="1" x14ac:dyDescent="0.3">
      <c r="B682" s="316" t="s">
        <v>620</v>
      </c>
      <c r="C682" s="93"/>
      <c r="D682" s="94" t="s">
        <v>173</v>
      </c>
      <c r="E682" s="95" t="s">
        <v>621</v>
      </c>
      <c r="F682" s="94"/>
      <c r="G682" s="280">
        <f>G683+G684</f>
        <v>5062</v>
      </c>
      <c r="H682" s="280">
        <f t="shared" ref="H682:I682" si="364">H683+H684</f>
        <v>5062</v>
      </c>
      <c r="I682" s="300">
        <f t="shared" si="364"/>
        <v>5062</v>
      </c>
      <c r="J682" s="195">
        <f t="shared" si="350"/>
        <v>100</v>
      </c>
      <c r="K682" s="423"/>
    </row>
    <row r="683" spans="1:12" ht="31.5" x14ac:dyDescent="0.3">
      <c r="B683" s="316" t="s">
        <v>79</v>
      </c>
      <c r="C683" s="93">
        <v>906</v>
      </c>
      <c r="D683" s="94" t="s">
        <v>173</v>
      </c>
      <c r="E683" s="95" t="s">
        <v>621</v>
      </c>
      <c r="F683" s="94" t="s">
        <v>75</v>
      </c>
      <c r="G683" s="280">
        <v>1272</v>
      </c>
      <c r="H683" s="283">
        <v>1272</v>
      </c>
      <c r="I683" s="302">
        <v>1272</v>
      </c>
      <c r="J683" s="195">
        <f t="shared" si="350"/>
        <v>100</v>
      </c>
      <c r="K683" s="423"/>
    </row>
    <row r="684" spans="1:12" ht="31.5" x14ac:dyDescent="0.3">
      <c r="B684" s="316" t="s">
        <v>78</v>
      </c>
      <c r="C684" s="93">
        <v>906</v>
      </c>
      <c r="D684" s="94" t="s">
        <v>173</v>
      </c>
      <c r="E684" s="95" t="s">
        <v>621</v>
      </c>
      <c r="F684" s="94" t="s">
        <v>76</v>
      </c>
      <c r="G684" s="280">
        <v>3790</v>
      </c>
      <c r="H684" s="283">
        <v>3790</v>
      </c>
      <c r="I684" s="302">
        <v>3790</v>
      </c>
      <c r="J684" s="195">
        <f t="shared" si="350"/>
        <v>100</v>
      </c>
      <c r="K684" s="423"/>
    </row>
    <row r="685" spans="1:12" ht="78.75" x14ac:dyDescent="0.3">
      <c r="B685" s="316" t="s">
        <v>485</v>
      </c>
      <c r="C685" s="93">
        <v>906</v>
      </c>
      <c r="D685" s="94" t="s">
        <v>173</v>
      </c>
      <c r="E685" s="95" t="s">
        <v>483</v>
      </c>
      <c r="F685" s="94"/>
      <c r="G685" s="280">
        <f>G686+G687</f>
        <v>1769.6</v>
      </c>
      <c r="H685" s="280">
        <f t="shared" ref="H685:I685" si="365">H686+H687</f>
        <v>1769.6</v>
      </c>
      <c r="I685" s="300">
        <f t="shared" si="365"/>
        <v>1726.4</v>
      </c>
      <c r="J685" s="195">
        <f t="shared" si="350"/>
        <v>97.558770343580477</v>
      </c>
      <c r="K685" s="423"/>
    </row>
    <row r="686" spans="1:12" ht="31.5" x14ac:dyDescent="0.3">
      <c r="B686" s="316" t="s">
        <v>79</v>
      </c>
      <c r="C686" s="93">
        <v>906</v>
      </c>
      <c r="D686" s="94" t="s">
        <v>173</v>
      </c>
      <c r="E686" s="95" t="s">
        <v>483</v>
      </c>
      <c r="F686" s="94" t="s">
        <v>75</v>
      </c>
      <c r="G686" s="280">
        <v>1588.1</v>
      </c>
      <c r="H686" s="280">
        <v>1588.1</v>
      </c>
      <c r="I686" s="300">
        <v>1545.5</v>
      </c>
      <c r="J686" s="195">
        <f t="shared" si="350"/>
        <v>97.317549272715837</v>
      </c>
      <c r="K686" s="423"/>
    </row>
    <row r="687" spans="1:12" ht="31.5" x14ac:dyDescent="0.3">
      <c r="B687" s="316" t="s">
        <v>78</v>
      </c>
      <c r="C687" s="93">
        <v>906</v>
      </c>
      <c r="D687" s="94" t="s">
        <v>173</v>
      </c>
      <c r="E687" s="95" t="s">
        <v>483</v>
      </c>
      <c r="F687" s="94" t="s">
        <v>76</v>
      </c>
      <c r="G687" s="280">
        <v>181.5</v>
      </c>
      <c r="H687" s="283">
        <v>181.5</v>
      </c>
      <c r="I687" s="302">
        <v>180.9</v>
      </c>
      <c r="J687" s="195">
        <f t="shared" si="350"/>
        <v>99.669421487603302</v>
      </c>
      <c r="K687" s="423"/>
    </row>
    <row r="688" spans="1:12" ht="78.75" x14ac:dyDescent="0.3">
      <c r="B688" s="316" t="s">
        <v>485</v>
      </c>
      <c r="C688" s="93">
        <v>906</v>
      </c>
      <c r="D688" s="94" t="s">
        <v>173</v>
      </c>
      <c r="E688" s="95" t="s">
        <v>484</v>
      </c>
      <c r="F688" s="94"/>
      <c r="G688" s="280">
        <f>G690+G689</f>
        <v>1769.6</v>
      </c>
      <c r="H688" s="280">
        <f t="shared" ref="H688:I688" si="366">H690+H689</f>
        <v>1769.6</v>
      </c>
      <c r="I688" s="300">
        <f t="shared" si="366"/>
        <v>1726.4</v>
      </c>
      <c r="J688" s="195">
        <f t="shared" si="350"/>
        <v>97.558770343580477</v>
      </c>
      <c r="K688" s="423"/>
    </row>
    <row r="689" spans="2:12" ht="31.5" x14ac:dyDescent="0.3">
      <c r="B689" s="316" t="s">
        <v>74</v>
      </c>
      <c r="C689" s="93">
        <v>906</v>
      </c>
      <c r="D689" s="94" t="s">
        <v>173</v>
      </c>
      <c r="E689" s="95" t="s">
        <v>484</v>
      </c>
      <c r="F689" s="94" t="s">
        <v>75</v>
      </c>
      <c r="G689" s="280">
        <v>1588.1</v>
      </c>
      <c r="H689" s="280">
        <v>1588.1</v>
      </c>
      <c r="I689" s="300">
        <v>1545.5</v>
      </c>
      <c r="J689" s="195">
        <f t="shared" si="350"/>
        <v>97.317549272715837</v>
      </c>
      <c r="K689" s="423"/>
    </row>
    <row r="690" spans="2:12" ht="31.5" x14ac:dyDescent="0.3">
      <c r="B690" s="316" t="s">
        <v>78</v>
      </c>
      <c r="C690" s="93">
        <v>906</v>
      </c>
      <c r="D690" s="94" t="s">
        <v>173</v>
      </c>
      <c r="E690" s="95" t="s">
        <v>484</v>
      </c>
      <c r="F690" s="94" t="s">
        <v>76</v>
      </c>
      <c r="G690" s="280">
        <v>181.5</v>
      </c>
      <c r="H690" s="283">
        <v>181.5</v>
      </c>
      <c r="I690" s="302">
        <v>180.9</v>
      </c>
      <c r="J690" s="195">
        <f t="shared" si="350"/>
        <v>99.669421487603302</v>
      </c>
      <c r="K690" s="423"/>
    </row>
    <row r="691" spans="2:12" ht="141.75" x14ac:dyDescent="0.3">
      <c r="B691" s="319" t="s">
        <v>447</v>
      </c>
      <c r="C691" s="93">
        <v>906</v>
      </c>
      <c r="D691" s="94" t="s">
        <v>173</v>
      </c>
      <c r="E691" s="95" t="s">
        <v>446</v>
      </c>
      <c r="F691" s="94"/>
      <c r="G691" s="280">
        <f>G692</f>
        <v>4000</v>
      </c>
      <c r="H691" s="280">
        <f>H692</f>
        <v>4000</v>
      </c>
      <c r="I691" s="300">
        <f t="shared" ref="I691" si="367">I692</f>
        <v>4000</v>
      </c>
      <c r="J691" s="195">
        <f t="shared" si="350"/>
        <v>100</v>
      </c>
      <c r="K691" s="423"/>
    </row>
    <row r="692" spans="2:12" ht="32.25" thickBot="1" x14ac:dyDescent="0.35">
      <c r="B692" s="316" t="s">
        <v>74</v>
      </c>
      <c r="C692" s="97">
        <v>906</v>
      </c>
      <c r="D692" s="98" t="s">
        <v>173</v>
      </c>
      <c r="E692" s="99" t="s">
        <v>446</v>
      </c>
      <c r="F692" s="98" t="s">
        <v>75</v>
      </c>
      <c r="G692" s="281">
        <v>4000</v>
      </c>
      <c r="H692" s="284">
        <v>4000</v>
      </c>
      <c r="I692" s="303">
        <v>4000</v>
      </c>
      <c r="J692" s="352">
        <f t="shared" si="350"/>
        <v>100</v>
      </c>
      <c r="K692" s="423"/>
    </row>
    <row r="693" spans="2:12" ht="32.25" thickBot="1" x14ac:dyDescent="0.35">
      <c r="B693" s="314" t="s">
        <v>60</v>
      </c>
      <c r="C693" s="88">
        <v>906</v>
      </c>
      <c r="D693" s="89" t="s">
        <v>61</v>
      </c>
      <c r="E693" s="134"/>
      <c r="F693" s="89"/>
      <c r="G693" s="282">
        <f>G694+G713</f>
        <v>33897.4</v>
      </c>
      <c r="H693" s="282">
        <f t="shared" ref="H693:I693" si="368">H694+H713</f>
        <v>34141</v>
      </c>
      <c r="I693" s="282">
        <f t="shared" si="368"/>
        <v>33936.1</v>
      </c>
      <c r="J693" s="351">
        <f>I693/H693*100</f>
        <v>99.399841832400924</v>
      </c>
      <c r="K693" s="423"/>
    </row>
    <row r="694" spans="2:12" ht="63" x14ac:dyDescent="0.3">
      <c r="B694" s="327" t="s">
        <v>354</v>
      </c>
      <c r="C694" s="104">
        <v>906</v>
      </c>
      <c r="D694" s="105" t="s">
        <v>61</v>
      </c>
      <c r="E694" s="106" t="s">
        <v>229</v>
      </c>
      <c r="F694" s="112"/>
      <c r="G694" s="279">
        <f>G695+G710</f>
        <v>33323.4</v>
      </c>
      <c r="H694" s="279">
        <f>H695+H710</f>
        <v>33567</v>
      </c>
      <c r="I694" s="299">
        <f>I695+I710</f>
        <v>33362.1</v>
      </c>
      <c r="J694" s="195">
        <f t="shared" ref="J694:J715" si="369">I694/H694*100</f>
        <v>99.389579050853513</v>
      </c>
      <c r="K694" s="423"/>
    </row>
    <row r="695" spans="2:12" ht="94.5" x14ac:dyDescent="0.3">
      <c r="B695" s="320" t="s">
        <v>37</v>
      </c>
      <c r="C695" s="118">
        <v>906</v>
      </c>
      <c r="D695" s="108" t="s">
        <v>61</v>
      </c>
      <c r="E695" s="109" t="s">
        <v>257</v>
      </c>
      <c r="F695" s="121"/>
      <c r="G695" s="280">
        <f>G696+G698+G703+G708</f>
        <v>32918.5</v>
      </c>
      <c r="H695" s="280">
        <f t="shared" ref="H695:I695" si="370">H696+H698+H703+H708</f>
        <v>33162.1</v>
      </c>
      <c r="I695" s="280">
        <f t="shared" si="370"/>
        <v>32957.199999999997</v>
      </c>
      <c r="J695" s="195">
        <f t="shared" si="369"/>
        <v>99.382125981165231</v>
      </c>
      <c r="K695" s="423"/>
    </row>
    <row r="696" spans="2:12" ht="78.75" x14ac:dyDescent="0.3">
      <c r="B696" s="320" t="s">
        <v>38</v>
      </c>
      <c r="C696" s="118">
        <v>906</v>
      </c>
      <c r="D696" s="108" t="s">
        <v>61</v>
      </c>
      <c r="E696" s="109" t="s">
        <v>409</v>
      </c>
      <c r="F696" s="108"/>
      <c r="G696" s="280">
        <f>G697</f>
        <v>27236.2</v>
      </c>
      <c r="H696" s="280">
        <f t="shared" ref="H696:I696" si="371">H697</f>
        <v>27236.2</v>
      </c>
      <c r="I696" s="300">
        <f t="shared" si="371"/>
        <v>27138.799999999999</v>
      </c>
      <c r="J696" s="195">
        <f t="shared" si="369"/>
        <v>99.642387704599017</v>
      </c>
      <c r="K696" s="423"/>
    </row>
    <row r="697" spans="2:12" ht="31.5" x14ac:dyDescent="0.2">
      <c r="B697" s="320" t="s">
        <v>78</v>
      </c>
      <c r="C697" s="118">
        <v>906</v>
      </c>
      <c r="D697" s="108" t="s">
        <v>61</v>
      </c>
      <c r="E697" s="109" t="s">
        <v>409</v>
      </c>
      <c r="F697" s="108" t="s">
        <v>76</v>
      </c>
      <c r="G697" s="280">
        <v>27236.2</v>
      </c>
      <c r="H697" s="283">
        <v>27236.2</v>
      </c>
      <c r="I697" s="302">
        <v>27138.799999999999</v>
      </c>
      <c r="J697" s="195">
        <f t="shared" si="369"/>
        <v>99.642387704599017</v>
      </c>
      <c r="K697" s="423"/>
      <c r="L697" s="263"/>
    </row>
    <row r="698" spans="2:12" ht="78.75" x14ac:dyDescent="0.3">
      <c r="B698" s="316" t="s">
        <v>631</v>
      </c>
      <c r="C698" s="118">
        <v>906</v>
      </c>
      <c r="D698" s="108" t="s">
        <v>61</v>
      </c>
      <c r="E698" s="109" t="s">
        <v>632</v>
      </c>
      <c r="F698" s="108"/>
      <c r="G698" s="280">
        <f>G700+G699+G701+G702</f>
        <v>4301.9000000000005</v>
      </c>
      <c r="H698" s="280">
        <f t="shared" ref="H698:I698" si="372">H700+H699+H701+H702</f>
        <v>4301.8999999999996</v>
      </c>
      <c r="I698" s="300">
        <f t="shared" si="372"/>
        <v>4194.3999999999996</v>
      </c>
      <c r="J698" s="195">
        <f t="shared" si="369"/>
        <v>97.501104163276693</v>
      </c>
      <c r="K698" s="423"/>
    </row>
    <row r="699" spans="2:12" ht="31.5" x14ac:dyDescent="0.2">
      <c r="B699" s="325" t="s">
        <v>79</v>
      </c>
      <c r="C699" s="118">
        <v>906</v>
      </c>
      <c r="D699" s="108" t="s">
        <v>61</v>
      </c>
      <c r="E699" s="109" t="s">
        <v>632</v>
      </c>
      <c r="F699" s="108" t="s">
        <v>75</v>
      </c>
      <c r="G699" s="280">
        <v>66.8</v>
      </c>
      <c r="H699" s="280">
        <v>0</v>
      </c>
      <c r="I699" s="300">
        <v>0</v>
      </c>
      <c r="J699" s="195">
        <v>0</v>
      </c>
      <c r="K699" s="423"/>
      <c r="L699" s="265"/>
    </row>
    <row r="700" spans="2:12" ht="31.5" x14ac:dyDescent="0.3">
      <c r="B700" s="320" t="s">
        <v>78</v>
      </c>
      <c r="C700" s="118">
        <v>906</v>
      </c>
      <c r="D700" s="108" t="s">
        <v>61</v>
      </c>
      <c r="E700" s="109" t="s">
        <v>632</v>
      </c>
      <c r="F700" s="108" t="s">
        <v>76</v>
      </c>
      <c r="G700" s="280">
        <v>4101.5</v>
      </c>
      <c r="H700" s="280">
        <v>3109.6</v>
      </c>
      <c r="I700" s="300">
        <v>3109.6</v>
      </c>
      <c r="J700" s="195">
        <f t="shared" si="369"/>
        <v>100</v>
      </c>
      <c r="K700" s="423"/>
    </row>
    <row r="701" spans="2:12" ht="110.25" x14ac:dyDescent="0.3">
      <c r="B701" s="316" t="s">
        <v>421</v>
      </c>
      <c r="C701" s="118">
        <v>906</v>
      </c>
      <c r="D701" s="108" t="s">
        <v>61</v>
      </c>
      <c r="E701" s="109" t="s">
        <v>632</v>
      </c>
      <c r="F701" s="108" t="s">
        <v>304</v>
      </c>
      <c r="G701" s="280">
        <v>66.8</v>
      </c>
      <c r="H701" s="280">
        <v>1192.3</v>
      </c>
      <c r="I701" s="300">
        <v>1084.8</v>
      </c>
      <c r="J701" s="195">
        <f t="shared" si="369"/>
        <v>90.983812798792258</v>
      </c>
      <c r="K701" s="423"/>
    </row>
    <row r="702" spans="2:12" ht="93.6" customHeight="1" x14ac:dyDescent="0.3">
      <c r="B702" s="320" t="s">
        <v>638</v>
      </c>
      <c r="C702" s="118">
        <v>906</v>
      </c>
      <c r="D702" s="108" t="s">
        <v>61</v>
      </c>
      <c r="E702" s="109" t="s">
        <v>632</v>
      </c>
      <c r="F702" s="108" t="s">
        <v>255</v>
      </c>
      <c r="G702" s="280">
        <v>66.8</v>
      </c>
      <c r="H702" s="280">
        <v>0</v>
      </c>
      <c r="I702" s="300">
        <v>0</v>
      </c>
      <c r="J702" s="195">
        <v>0</v>
      </c>
      <c r="K702" s="423"/>
    </row>
    <row r="703" spans="2:12" ht="94.5" x14ac:dyDescent="0.3">
      <c r="B703" s="330" t="s">
        <v>764</v>
      </c>
      <c r="C703" s="93">
        <v>906</v>
      </c>
      <c r="D703" s="94" t="s">
        <v>61</v>
      </c>
      <c r="E703" s="128" t="s">
        <v>767</v>
      </c>
      <c r="F703" s="191"/>
      <c r="G703" s="280">
        <f>G704+G706</f>
        <v>568.4</v>
      </c>
      <c r="H703" s="280">
        <f t="shared" ref="H703:I703" si="373">H704+H706</f>
        <v>812</v>
      </c>
      <c r="I703" s="280">
        <f t="shared" si="373"/>
        <v>812</v>
      </c>
      <c r="J703" s="195">
        <f t="shared" si="369"/>
        <v>100</v>
      </c>
      <c r="K703" s="423"/>
    </row>
    <row r="704" spans="2:12" ht="110.25" x14ac:dyDescent="0.3">
      <c r="B704" s="330" t="s">
        <v>770</v>
      </c>
      <c r="C704" s="93">
        <v>906</v>
      </c>
      <c r="D704" s="94" t="s">
        <v>61</v>
      </c>
      <c r="E704" s="128" t="s">
        <v>771</v>
      </c>
      <c r="F704" s="191"/>
      <c r="G704" s="280">
        <f>G705</f>
        <v>0</v>
      </c>
      <c r="H704" s="280">
        <f t="shared" ref="H704:I704" si="374">H705</f>
        <v>243.6</v>
      </c>
      <c r="I704" s="280">
        <f t="shared" si="374"/>
        <v>243.6</v>
      </c>
      <c r="J704" s="195">
        <f t="shared" si="369"/>
        <v>100</v>
      </c>
      <c r="K704" s="423"/>
    </row>
    <row r="705" spans="2:13" ht="31.5" x14ac:dyDescent="0.3">
      <c r="B705" s="316" t="s">
        <v>78</v>
      </c>
      <c r="C705" s="93">
        <v>906</v>
      </c>
      <c r="D705" s="94" t="s">
        <v>61</v>
      </c>
      <c r="E705" s="128" t="s">
        <v>771</v>
      </c>
      <c r="F705" s="191" t="s">
        <v>76</v>
      </c>
      <c r="G705" s="280">
        <v>0</v>
      </c>
      <c r="H705" s="280">
        <v>243.6</v>
      </c>
      <c r="I705" s="300">
        <v>243.6</v>
      </c>
      <c r="J705" s="195">
        <f t="shared" si="369"/>
        <v>100</v>
      </c>
      <c r="K705" s="423"/>
    </row>
    <row r="706" spans="2:13" ht="110.25" x14ac:dyDescent="0.3">
      <c r="B706" s="330" t="s">
        <v>765</v>
      </c>
      <c r="C706" s="93">
        <v>906</v>
      </c>
      <c r="D706" s="94" t="s">
        <v>61</v>
      </c>
      <c r="E706" s="93" t="s">
        <v>768</v>
      </c>
      <c r="F706" s="191"/>
      <c r="G706" s="280">
        <f>G707</f>
        <v>568.4</v>
      </c>
      <c r="H706" s="280">
        <f t="shared" ref="H706:I706" si="375">H707</f>
        <v>568.4</v>
      </c>
      <c r="I706" s="280">
        <f t="shared" si="375"/>
        <v>568.4</v>
      </c>
      <c r="J706" s="195">
        <f t="shared" si="369"/>
        <v>100</v>
      </c>
      <c r="K706" s="423"/>
    </row>
    <row r="707" spans="2:13" ht="31.5" x14ac:dyDescent="0.3">
      <c r="B707" s="316" t="s">
        <v>78</v>
      </c>
      <c r="C707" s="93">
        <v>906</v>
      </c>
      <c r="D707" s="94" t="s">
        <v>61</v>
      </c>
      <c r="E707" s="93" t="s">
        <v>768</v>
      </c>
      <c r="F707" s="191" t="s">
        <v>76</v>
      </c>
      <c r="G707" s="280">
        <v>568.4</v>
      </c>
      <c r="H707" s="280">
        <v>568.4</v>
      </c>
      <c r="I707" s="300">
        <v>568.4</v>
      </c>
      <c r="J707" s="195">
        <f t="shared" si="369"/>
        <v>100</v>
      </c>
      <c r="K707" s="423"/>
    </row>
    <row r="708" spans="2:13" ht="126" x14ac:dyDescent="0.3">
      <c r="B708" s="330" t="s">
        <v>766</v>
      </c>
      <c r="C708" s="93">
        <v>906</v>
      </c>
      <c r="D708" s="94" t="s">
        <v>61</v>
      </c>
      <c r="E708" s="93" t="s">
        <v>769</v>
      </c>
      <c r="F708" s="191"/>
      <c r="G708" s="280">
        <f>G709</f>
        <v>812</v>
      </c>
      <c r="H708" s="280">
        <f t="shared" ref="H708:I708" si="376">H709</f>
        <v>812</v>
      </c>
      <c r="I708" s="280">
        <f t="shared" si="376"/>
        <v>812</v>
      </c>
      <c r="J708" s="195">
        <f t="shared" si="369"/>
        <v>100</v>
      </c>
      <c r="K708" s="423"/>
    </row>
    <row r="709" spans="2:13" ht="31.5" x14ac:dyDescent="0.3">
      <c r="B709" s="316" t="s">
        <v>78</v>
      </c>
      <c r="C709" s="93">
        <v>906</v>
      </c>
      <c r="D709" s="94" t="s">
        <v>61</v>
      </c>
      <c r="E709" s="93" t="s">
        <v>769</v>
      </c>
      <c r="F709" s="191" t="s">
        <v>76</v>
      </c>
      <c r="G709" s="280">
        <v>812</v>
      </c>
      <c r="H709" s="280">
        <v>812</v>
      </c>
      <c r="I709" s="300">
        <v>812</v>
      </c>
      <c r="J709" s="195">
        <f t="shared" si="369"/>
        <v>100</v>
      </c>
      <c r="K709" s="423"/>
    </row>
    <row r="710" spans="2:13" ht="94.5" x14ac:dyDescent="0.3">
      <c r="B710" s="320" t="s">
        <v>352</v>
      </c>
      <c r="C710" s="118">
        <v>906</v>
      </c>
      <c r="D710" s="108" t="s">
        <v>61</v>
      </c>
      <c r="E710" s="109" t="s">
        <v>48</v>
      </c>
      <c r="F710" s="108"/>
      <c r="G710" s="280">
        <f>G711</f>
        <v>404.9</v>
      </c>
      <c r="H710" s="280">
        <f t="shared" ref="H710:I711" si="377">H711</f>
        <v>404.9</v>
      </c>
      <c r="I710" s="300">
        <f t="shared" si="377"/>
        <v>404.9</v>
      </c>
      <c r="J710" s="195">
        <f t="shared" si="369"/>
        <v>100</v>
      </c>
      <c r="K710" s="423"/>
    </row>
    <row r="711" spans="2:13" ht="47.25" x14ac:dyDescent="0.3">
      <c r="B711" s="320" t="s">
        <v>343</v>
      </c>
      <c r="C711" s="118">
        <v>906</v>
      </c>
      <c r="D711" s="108" t="s">
        <v>61</v>
      </c>
      <c r="E711" s="109" t="s">
        <v>410</v>
      </c>
      <c r="F711" s="108"/>
      <c r="G711" s="280">
        <f>G712</f>
        <v>404.9</v>
      </c>
      <c r="H711" s="280">
        <f t="shared" si="377"/>
        <v>404.9</v>
      </c>
      <c r="I711" s="300">
        <f t="shared" si="377"/>
        <v>404.9</v>
      </c>
      <c r="J711" s="195">
        <f t="shared" si="369"/>
        <v>100</v>
      </c>
      <c r="K711" s="423"/>
    </row>
    <row r="712" spans="2:13" ht="31.5" x14ac:dyDescent="0.3">
      <c r="B712" s="316" t="s">
        <v>78</v>
      </c>
      <c r="C712" s="93">
        <v>906</v>
      </c>
      <c r="D712" s="94" t="s">
        <v>61</v>
      </c>
      <c r="E712" s="95" t="s">
        <v>410</v>
      </c>
      <c r="F712" s="94" t="s">
        <v>76</v>
      </c>
      <c r="G712" s="280">
        <v>404.9</v>
      </c>
      <c r="H712" s="283">
        <v>404.9</v>
      </c>
      <c r="I712" s="302">
        <v>404.9</v>
      </c>
      <c r="J712" s="399">
        <f t="shared" si="369"/>
        <v>100</v>
      </c>
      <c r="K712" s="423"/>
    </row>
    <row r="713" spans="2:13" ht="31.5" x14ac:dyDescent="0.3">
      <c r="B713" s="329" t="s">
        <v>417</v>
      </c>
      <c r="C713" s="97">
        <v>906</v>
      </c>
      <c r="D713" s="98" t="s">
        <v>61</v>
      </c>
      <c r="E713" s="95" t="s">
        <v>40</v>
      </c>
      <c r="F713" s="94"/>
      <c r="G713" s="404">
        <f>G714</f>
        <v>574</v>
      </c>
      <c r="H713" s="404">
        <f t="shared" ref="H713:I714" si="378">H714</f>
        <v>574</v>
      </c>
      <c r="I713" s="404">
        <f t="shared" si="378"/>
        <v>574</v>
      </c>
      <c r="J713" s="195">
        <f t="shared" si="369"/>
        <v>100</v>
      </c>
      <c r="K713" s="423"/>
    </row>
    <row r="714" spans="2:13" ht="157.5" x14ac:dyDescent="0.3">
      <c r="B714" s="330" t="s">
        <v>822</v>
      </c>
      <c r="C714" s="417">
        <v>906</v>
      </c>
      <c r="D714" s="98" t="s">
        <v>61</v>
      </c>
      <c r="E714" s="99" t="s">
        <v>823</v>
      </c>
      <c r="F714" s="94"/>
      <c r="G714" s="404">
        <f>G715</f>
        <v>574</v>
      </c>
      <c r="H714" s="404">
        <f t="shared" si="378"/>
        <v>574</v>
      </c>
      <c r="I714" s="404">
        <f t="shared" si="378"/>
        <v>574</v>
      </c>
      <c r="J714" s="195">
        <f t="shared" si="369"/>
        <v>100</v>
      </c>
      <c r="K714" s="423"/>
    </row>
    <row r="715" spans="2:13" ht="32.25" thickBot="1" x14ac:dyDescent="0.35">
      <c r="B715" s="334" t="s">
        <v>78</v>
      </c>
      <c r="C715" s="97">
        <v>906</v>
      </c>
      <c r="D715" s="98" t="s">
        <v>61</v>
      </c>
      <c r="E715" s="99" t="s">
        <v>823</v>
      </c>
      <c r="F715" s="98" t="s">
        <v>76</v>
      </c>
      <c r="G715" s="406">
        <v>574</v>
      </c>
      <c r="H715" s="410">
        <v>574</v>
      </c>
      <c r="I715" s="396">
        <v>574</v>
      </c>
      <c r="J715" s="397">
        <f t="shared" si="369"/>
        <v>100</v>
      </c>
      <c r="K715" s="423"/>
    </row>
    <row r="716" spans="2:13" ht="32.25" thickBot="1" x14ac:dyDescent="0.35">
      <c r="B716" s="314" t="s">
        <v>287</v>
      </c>
      <c r="C716" s="88">
        <v>906</v>
      </c>
      <c r="D716" s="89" t="s">
        <v>175</v>
      </c>
      <c r="E716" s="133"/>
      <c r="F716" s="85"/>
      <c r="G716" s="282">
        <f>G717+G760</f>
        <v>99910.799999999988</v>
      </c>
      <c r="H716" s="282">
        <f>H717+H760</f>
        <v>100271.9</v>
      </c>
      <c r="I716" s="296">
        <f>I717+I760</f>
        <v>99281.9</v>
      </c>
      <c r="J716" s="212">
        <f>I716/H716*100</f>
        <v>99.012684510815092</v>
      </c>
      <c r="K716" s="423"/>
    </row>
    <row r="717" spans="2:13" ht="63" x14ac:dyDescent="0.3">
      <c r="B717" s="345" t="s">
        <v>354</v>
      </c>
      <c r="C717" s="104">
        <v>906</v>
      </c>
      <c r="D717" s="105" t="s">
        <v>175</v>
      </c>
      <c r="E717" s="106" t="s">
        <v>229</v>
      </c>
      <c r="F717" s="147"/>
      <c r="G717" s="279">
        <f>G725+G748+G757+G718</f>
        <v>88760.999999999985</v>
      </c>
      <c r="H717" s="279">
        <f t="shared" ref="H717:I717" si="379">H725+H748+H757+H718</f>
        <v>89122.099999999991</v>
      </c>
      <c r="I717" s="299">
        <f t="shared" si="379"/>
        <v>88215.2</v>
      </c>
      <c r="J717" s="195">
        <f t="shared" ref="J717:J770" si="380">I717/H717*100</f>
        <v>98.982407281695572</v>
      </c>
      <c r="K717" s="423"/>
      <c r="L717" s="268"/>
      <c r="M717" s="45"/>
    </row>
    <row r="718" spans="2:13" ht="63" x14ac:dyDescent="0.3">
      <c r="B718" s="330" t="s">
        <v>36</v>
      </c>
      <c r="C718" s="104">
        <v>906</v>
      </c>
      <c r="D718" s="105" t="s">
        <v>175</v>
      </c>
      <c r="E718" s="109" t="s">
        <v>256</v>
      </c>
      <c r="F718" s="147"/>
      <c r="G718" s="279">
        <f>G719+G721</f>
        <v>2604.9</v>
      </c>
      <c r="H718" s="279">
        <f t="shared" ref="H718:I718" si="381">H719+H721</f>
        <v>2604.9</v>
      </c>
      <c r="I718" s="299">
        <f t="shared" si="381"/>
        <v>2446.7999999999997</v>
      </c>
      <c r="J718" s="195">
        <f t="shared" si="380"/>
        <v>93.930669123574788</v>
      </c>
      <c r="K718" s="423"/>
      <c r="L718" s="268"/>
      <c r="M718" s="45"/>
    </row>
    <row r="719" spans="2:13" ht="189" x14ac:dyDescent="0.3">
      <c r="B719" s="327" t="s">
        <v>699</v>
      </c>
      <c r="C719" s="104">
        <v>906</v>
      </c>
      <c r="D719" s="105" t="s">
        <v>175</v>
      </c>
      <c r="E719" s="128" t="s">
        <v>700</v>
      </c>
      <c r="F719" s="147"/>
      <c r="G719" s="279">
        <f>G720</f>
        <v>235</v>
      </c>
      <c r="H719" s="279">
        <f t="shared" ref="H719:I719" si="382">H720</f>
        <v>235</v>
      </c>
      <c r="I719" s="299">
        <f t="shared" si="382"/>
        <v>208.7</v>
      </c>
      <c r="J719" s="195">
        <f t="shared" si="380"/>
        <v>88.808510638297861</v>
      </c>
      <c r="K719" s="423"/>
      <c r="L719" s="268"/>
      <c r="M719" s="45"/>
    </row>
    <row r="720" spans="2:13" ht="63" x14ac:dyDescent="0.2">
      <c r="B720" s="320" t="s">
        <v>147</v>
      </c>
      <c r="C720" s="104">
        <v>906</v>
      </c>
      <c r="D720" s="105" t="s">
        <v>175</v>
      </c>
      <c r="E720" s="128" t="s">
        <v>700</v>
      </c>
      <c r="F720" s="105" t="s">
        <v>281</v>
      </c>
      <c r="G720" s="283">
        <v>235</v>
      </c>
      <c r="H720" s="283">
        <v>235</v>
      </c>
      <c r="I720" s="302">
        <v>208.7</v>
      </c>
      <c r="J720" s="195">
        <f t="shared" si="380"/>
        <v>88.808510638297861</v>
      </c>
      <c r="K720" s="423"/>
      <c r="L720" s="269"/>
      <c r="M720" s="45"/>
    </row>
    <row r="721" spans="1:13" ht="126" x14ac:dyDescent="0.2">
      <c r="B721" s="326" t="s">
        <v>706</v>
      </c>
      <c r="C721" s="93">
        <v>906</v>
      </c>
      <c r="D721" s="108" t="s">
        <v>175</v>
      </c>
      <c r="E721" s="109" t="s">
        <v>707</v>
      </c>
      <c r="F721" s="229"/>
      <c r="G721" s="286">
        <f>G722+G723+G724</f>
        <v>2369.9</v>
      </c>
      <c r="H721" s="286">
        <f t="shared" ref="H721:I721" si="383">H722+H723+H724</f>
        <v>2369.9</v>
      </c>
      <c r="I721" s="306">
        <f t="shared" si="383"/>
        <v>2238.1</v>
      </c>
      <c r="J721" s="195">
        <f t="shared" si="380"/>
        <v>94.438583906493932</v>
      </c>
      <c r="K721" s="423"/>
      <c r="L721" s="269"/>
      <c r="M721" s="45"/>
    </row>
    <row r="722" spans="1:13" ht="31.5" x14ac:dyDescent="0.2">
      <c r="B722" s="324" t="s">
        <v>144</v>
      </c>
      <c r="C722" s="188">
        <v>906</v>
      </c>
      <c r="D722" s="105" t="s">
        <v>175</v>
      </c>
      <c r="E722" s="109" t="s">
        <v>707</v>
      </c>
      <c r="F722" s="105" t="s">
        <v>137</v>
      </c>
      <c r="G722" s="286">
        <v>677.1</v>
      </c>
      <c r="H722" s="286">
        <v>677.1</v>
      </c>
      <c r="I722" s="306">
        <v>545.29999999999995</v>
      </c>
      <c r="J722" s="195">
        <f t="shared" si="380"/>
        <v>80.534632993649382</v>
      </c>
      <c r="K722" s="423"/>
      <c r="L722" s="269"/>
      <c r="M722" s="45"/>
    </row>
    <row r="723" spans="1:13" ht="31.5" x14ac:dyDescent="0.2">
      <c r="B723" s="325" t="s">
        <v>79</v>
      </c>
      <c r="C723" s="93">
        <v>906</v>
      </c>
      <c r="D723" s="108" t="s">
        <v>175</v>
      </c>
      <c r="E723" s="109" t="s">
        <v>707</v>
      </c>
      <c r="F723" s="121" t="s">
        <v>75</v>
      </c>
      <c r="G723" s="286">
        <v>1015.7</v>
      </c>
      <c r="H723" s="286">
        <v>1015.7</v>
      </c>
      <c r="I723" s="306">
        <v>1015.7</v>
      </c>
      <c r="J723" s="195">
        <f t="shared" si="380"/>
        <v>100</v>
      </c>
      <c r="K723" s="423"/>
      <c r="L723" s="269"/>
      <c r="M723" s="45"/>
    </row>
    <row r="724" spans="1:13" ht="31.5" x14ac:dyDescent="0.2">
      <c r="B724" s="316" t="s">
        <v>78</v>
      </c>
      <c r="C724" s="93">
        <v>906</v>
      </c>
      <c r="D724" s="108" t="s">
        <v>175</v>
      </c>
      <c r="E724" s="109" t="s">
        <v>707</v>
      </c>
      <c r="F724" s="94" t="s">
        <v>76</v>
      </c>
      <c r="G724" s="286">
        <v>677.1</v>
      </c>
      <c r="H724" s="286">
        <v>677.1</v>
      </c>
      <c r="I724" s="306">
        <v>677.1</v>
      </c>
      <c r="J724" s="195">
        <f t="shared" si="380"/>
        <v>100</v>
      </c>
      <c r="K724" s="423"/>
      <c r="L724" s="269"/>
      <c r="M724" s="45"/>
    </row>
    <row r="725" spans="1:13" ht="94.5" x14ac:dyDescent="0.3">
      <c r="B725" s="320" t="s">
        <v>37</v>
      </c>
      <c r="C725" s="118">
        <v>906</v>
      </c>
      <c r="D725" s="108" t="s">
        <v>175</v>
      </c>
      <c r="E725" s="109" t="s">
        <v>257</v>
      </c>
      <c r="F725" s="147"/>
      <c r="G725" s="279">
        <f>G726+G731+G736+G738+G743</f>
        <v>30708.799999999996</v>
      </c>
      <c r="H725" s="279">
        <f t="shared" ref="H725:I725" si="384">H726+H731+H736+H738+H743</f>
        <v>30708.799999999996</v>
      </c>
      <c r="I725" s="299">
        <f t="shared" si="384"/>
        <v>30368.299999999996</v>
      </c>
      <c r="J725" s="195">
        <f t="shared" si="380"/>
        <v>98.891197311519832</v>
      </c>
      <c r="K725" s="423"/>
      <c r="L725" s="268"/>
      <c r="M725" s="45"/>
    </row>
    <row r="726" spans="1:13" s="54" customFormat="1" ht="78.75" x14ac:dyDescent="0.3">
      <c r="A726" s="37"/>
      <c r="B726" s="320" t="s">
        <v>39</v>
      </c>
      <c r="C726" s="118">
        <v>906</v>
      </c>
      <c r="D726" s="108" t="s">
        <v>175</v>
      </c>
      <c r="E726" s="109" t="s">
        <v>411</v>
      </c>
      <c r="F726" s="108"/>
      <c r="G726" s="280">
        <f>G728+G727+G729+G730</f>
        <v>6771</v>
      </c>
      <c r="H726" s="280">
        <f t="shared" ref="H726:I726" si="385">H728+H727+H729+H730</f>
        <v>6771</v>
      </c>
      <c r="I726" s="280">
        <f t="shared" si="385"/>
        <v>6583.2999999999993</v>
      </c>
      <c r="J726" s="195">
        <f t="shared" si="380"/>
        <v>97.227883621326242</v>
      </c>
      <c r="K726" s="423"/>
      <c r="L726" s="268"/>
      <c r="M726" s="45"/>
    </row>
    <row r="727" spans="1:13" s="54" customFormat="1" ht="63" x14ac:dyDescent="0.3">
      <c r="A727" s="37"/>
      <c r="B727" s="316" t="s">
        <v>119</v>
      </c>
      <c r="C727" s="118">
        <v>906</v>
      </c>
      <c r="D727" s="108" t="s">
        <v>175</v>
      </c>
      <c r="E727" s="109" t="s">
        <v>411</v>
      </c>
      <c r="F727" s="108" t="s">
        <v>118</v>
      </c>
      <c r="G727" s="280">
        <v>185.7</v>
      </c>
      <c r="H727" s="280">
        <v>185.7</v>
      </c>
      <c r="I727" s="300">
        <v>175</v>
      </c>
      <c r="J727" s="195">
        <f t="shared" si="380"/>
        <v>94.238018309100696</v>
      </c>
      <c r="K727" s="423"/>
      <c r="L727" s="268"/>
      <c r="M727" s="45"/>
    </row>
    <row r="728" spans="1:13" ht="63" x14ac:dyDescent="0.3">
      <c r="B728" s="320" t="s">
        <v>147</v>
      </c>
      <c r="C728" s="118">
        <v>906</v>
      </c>
      <c r="D728" s="108" t="s">
        <v>175</v>
      </c>
      <c r="E728" s="109" t="s">
        <v>411</v>
      </c>
      <c r="F728" s="108" t="s">
        <v>281</v>
      </c>
      <c r="G728" s="280">
        <v>111.3</v>
      </c>
      <c r="H728" s="280">
        <v>111.3</v>
      </c>
      <c r="I728" s="300">
        <v>111.3</v>
      </c>
      <c r="J728" s="195">
        <f t="shared" si="380"/>
        <v>100</v>
      </c>
      <c r="K728" s="423"/>
      <c r="L728" s="268"/>
      <c r="M728" s="45"/>
    </row>
    <row r="729" spans="1:13" ht="31.5" x14ac:dyDescent="0.3">
      <c r="B729" s="325" t="s">
        <v>79</v>
      </c>
      <c r="C729" s="118">
        <v>906</v>
      </c>
      <c r="D729" s="108" t="s">
        <v>175</v>
      </c>
      <c r="E729" s="109" t="s">
        <v>411</v>
      </c>
      <c r="F729" s="108" t="s">
        <v>75</v>
      </c>
      <c r="G729" s="280">
        <v>1011.8</v>
      </c>
      <c r="H729" s="280">
        <v>1011.8</v>
      </c>
      <c r="I729" s="300">
        <v>975.1</v>
      </c>
      <c r="J729" s="195">
        <f t="shared" si="380"/>
        <v>96.372800948804112</v>
      </c>
      <c r="K729" s="423"/>
      <c r="L729" s="268"/>
      <c r="M729" s="45"/>
    </row>
    <row r="730" spans="1:13" ht="31.5" x14ac:dyDescent="0.3">
      <c r="B730" s="320" t="s">
        <v>77</v>
      </c>
      <c r="C730" s="118">
        <v>906</v>
      </c>
      <c r="D730" s="108" t="s">
        <v>175</v>
      </c>
      <c r="E730" s="109" t="s">
        <v>411</v>
      </c>
      <c r="F730" s="108" t="s">
        <v>76</v>
      </c>
      <c r="G730" s="280">
        <v>5462.2</v>
      </c>
      <c r="H730" s="280">
        <v>5462.2</v>
      </c>
      <c r="I730" s="300">
        <v>5321.9</v>
      </c>
      <c r="J730" s="195">
        <f t="shared" si="380"/>
        <v>97.431437882172006</v>
      </c>
      <c r="K730" s="423"/>
      <c r="L730" s="268"/>
      <c r="M730" s="45"/>
    </row>
    <row r="731" spans="1:13" s="53" customFormat="1" ht="94.5" x14ac:dyDescent="0.3">
      <c r="A731" s="37"/>
      <c r="B731" s="320" t="s">
        <v>564</v>
      </c>
      <c r="C731" s="118">
        <v>906</v>
      </c>
      <c r="D731" s="108" t="s">
        <v>175</v>
      </c>
      <c r="E731" s="109" t="s">
        <v>435</v>
      </c>
      <c r="F731" s="108"/>
      <c r="G731" s="280">
        <f>G732+G733+G734+G735</f>
        <v>16892.3</v>
      </c>
      <c r="H731" s="280">
        <f t="shared" ref="H731:I731" si="386">H732+H733+H734+H735</f>
        <v>16892.3</v>
      </c>
      <c r="I731" s="300">
        <f t="shared" si="386"/>
        <v>16739.599999999999</v>
      </c>
      <c r="J731" s="195">
        <f t="shared" si="380"/>
        <v>99.096037839725795</v>
      </c>
      <c r="K731" s="423"/>
      <c r="L731" s="268"/>
      <c r="M731" s="45"/>
    </row>
    <row r="732" spans="1:13" s="53" customFormat="1" ht="63" x14ac:dyDescent="0.3">
      <c r="A732" s="37"/>
      <c r="B732" s="316" t="s">
        <v>119</v>
      </c>
      <c r="C732" s="118">
        <v>906</v>
      </c>
      <c r="D732" s="108" t="s">
        <v>175</v>
      </c>
      <c r="E732" s="109" t="s">
        <v>435</v>
      </c>
      <c r="F732" s="108" t="s">
        <v>118</v>
      </c>
      <c r="G732" s="280">
        <v>204.1</v>
      </c>
      <c r="H732" s="280">
        <v>204.1</v>
      </c>
      <c r="I732" s="300">
        <v>191.6</v>
      </c>
      <c r="J732" s="195">
        <f t="shared" si="380"/>
        <v>93.875551200391953</v>
      </c>
      <c r="K732" s="423"/>
      <c r="L732" s="268"/>
      <c r="M732" s="45"/>
    </row>
    <row r="733" spans="1:13" ht="63" x14ac:dyDescent="0.3">
      <c r="B733" s="320" t="s">
        <v>147</v>
      </c>
      <c r="C733" s="118">
        <v>906</v>
      </c>
      <c r="D733" s="108" t="s">
        <v>175</v>
      </c>
      <c r="E733" s="109" t="s">
        <v>435</v>
      </c>
      <c r="F733" s="108" t="s">
        <v>281</v>
      </c>
      <c r="G733" s="280">
        <v>1799.2</v>
      </c>
      <c r="H733" s="280">
        <v>1799.2</v>
      </c>
      <c r="I733" s="300">
        <v>1799.2</v>
      </c>
      <c r="J733" s="195">
        <f t="shared" si="380"/>
        <v>100</v>
      </c>
      <c r="K733" s="423"/>
      <c r="L733" s="268"/>
      <c r="M733" s="45"/>
    </row>
    <row r="734" spans="1:13" ht="31.5" x14ac:dyDescent="0.3">
      <c r="B734" s="325" t="s">
        <v>79</v>
      </c>
      <c r="C734" s="118">
        <v>906</v>
      </c>
      <c r="D734" s="108" t="s">
        <v>175</v>
      </c>
      <c r="E734" s="109" t="s">
        <v>435</v>
      </c>
      <c r="F734" s="108" t="s">
        <v>75</v>
      </c>
      <c r="G734" s="280">
        <v>1377.7</v>
      </c>
      <c r="H734" s="280">
        <v>1377.7</v>
      </c>
      <c r="I734" s="300">
        <v>1334.5</v>
      </c>
      <c r="J734" s="195">
        <f t="shared" si="380"/>
        <v>96.864339115917829</v>
      </c>
      <c r="K734" s="423"/>
      <c r="L734" s="268"/>
      <c r="M734" s="45"/>
    </row>
    <row r="735" spans="1:13" ht="31.5" x14ac:dyDescent="0.3">
      <c r="B735" s="320" t="s">
        <v>77</v>
      </c>
      <c r="C735" s="118">
        <v>906</v>
      </c>
      <c r="D735" s="108" t="s">
        <v>175</v>
      </c>
      <c r="E735" s="109" t="s">
        <v>435</v>
      </c>
      <c r="F735" s="108" t="s">
        <v>76</v>
      </c>
      <c r="G735" s="280">
        <v>13511.3</v>
      </c>
      <c r="H735" s="280">
        <v>13511.3</v>
      </c>
      <c r="I735" s="300">
        <v>13414.3</v>
      </c>
      <c r="J735" s="195">
        <f t="shared" si="380"/>
        <v>99.282082405097967</v>
      </c>
      <c r="K735" s="423"/>
      <c r="L735" s="268"/>
      <c r="M735" s="45"/>
    </row>
    <row r="736" spans="1:13" ht="47.25" x14ac:dyDescent="0.3">
      <c r="B736" s="320" t="s">
        <v>145</v>
      </c>
      <c r="C736" s="118">
        <v>906</v>
      </c>
      <c r="D736" s="108" t="s">
        <v>175</v>
      </c>
      <c r="E736" s="109" t="s">
        <v>49</v>
      </c>
      <c r="F736" s="108"/>
      <c r="G736" s="280">
        <f>G737</f>
        <v>1000</v>
      </c>
      <c r="H736" s="280">
        <f t="shared" ref="H736:I736" si="387">H737</f>
        <v>1000</v>
      </c>
      <c r="I736" s="300">
        <f t="shared" si="387"/>
        <v>1000</v>
      </c>
      <c r="J736" s="195">
        <f t="shared" si="380"/>
        <v>100</v>
      </c>
      <c r="K736" s="423"/>
      <c r="L736" s="268"/>
      <c r="M736" s="45"/>
    </row>
    <row r="737" spans="1:13" ht="31.5" x14ac:dyDescent="0.3">
      <c r="B737" s="320" t="s">
        <v>77</v>
      </c>
      <c r="C737" s="118">
        <v>906</v>
      </c>
      <c r="D737" s="108" t="s">
        <v>175</v>
      </c>
      <c r="E737" s="109" t="s">
        <v>49</v>
      </c>
      <c r="F737" s="108" t="s">
        <v>76</v>
      </c>
      <c r="G737" s="280">
        <v>1000</v>
      </c>
      <c r="H737" s="283">
        <v>1000</v>
      </c>
      <c r="I737" s="302">
        <v>1000</v>
      </c>
      <c r="J737" s="195">
        <f t="shared" si="380"/>
        <v>100</v>
      </c>
      <c r="K737" s="423"/>
      <c r="L737" s="268"/>
      <c r="M737" s="45"/>
    </row>
    <row r="738" spans="1:13" s="43" customFormat="1" ht="204.75" x14ac:dyDescent="0.3">
      <c r="A738" s="37"/>
      <c r="B738" s="320" t="s">
        <v>344</v>
      </c>
      <c r="C738" s="118">
        <v>906</v>
      </c>
      <c r="D738" s="108" t="s">
        <v>175</v>
      </c>
      <c r="E738" s="109" t="s">
        <v>412</v>
      </c>
      <c r="F738" s="108"/>
      <c r="G738" s="280">
        <f>G739+G740+G741+G742</f>
        <v>2025.1</v>
      </c>
      <c r="H738" s="280">
        <f t="shared" ref="H738:I738" si="388">H739+H740+H741+H742</f>
        <v>2025.1</v>
      </c>
      <c r="I738" s="280">
        <f t="shared" si="388"/>
        <v>2025.1</v>
      </c>
      <c r="J738" s="195">
        <f t="shared" si="380"/>
        <v>100</v>
      </c>
      <c r="K738" s="423"/>
      <c r="L738" s="268"/>
      <c r="M738" s="45"/>
    </row>
    <row r="739" spans="1:13" ht="63" x14ac:dyDescent="0.3">
      <c r="B739" s="320" t="s">
        <v>119</v>
      </c>
      <c r="C739" s="118">
        <v>906</v>
      </c>
      <c r="D739" s="108" t="s">
        <v>175</v>
      </c>
      <c r="E739" s="109" t="s">
        <v>412</v>
      </c>
      <c r="F739" s="108" t="s">
        <v>118</v>
      </c>
      <c r="G739" s="280">
        <v>114.6</v>
      </c>
      <c r="H739" s="283">
        <v>114.6</v>
      </c>
      <c r="I739" s="302">
        <v>114.6</v>
      </c>
      <c r="J739" s="195">
        <f t="shared" si="380"/>
        <v>100</v>
      </c>
      <c r="K739" s="423"/>
      <c r="L739" s="268"/>
      <c r="M739" s="45"/>
    </row>
    <row r="740" spans="1:13" ht="63" x14ac:dyDescent="0.3">
      <c r="B740" s="325" t="s">
        <v>147</v>
      </c>
      <c r="C740" s="118">
        <v>906</v>
      </c>
      <c r="D740" s="108" t="s">
        <v>175</v>
      </c>
      <c r="E740" s="113" t="s">
        <v>412</v>
      </c>
      <c r="F740" s="108" t="s">
        <v>281</v>
      </c>
      <c r="G740" s="280">
        <v>1910.5</v>
      </c>
      <c r="H740" s="283">
        <v>0</v>
      </c>
      <c r="I740" s="302">
        <v>0</v>
      </c>
      <c r="J740" s="195">
        <v>0</v>
      </c>
      <c r="K740" s="423"/>
      <c r="L740" s="268"/>
      <c r="M740" s="45"/>
    </row>
    <row r="741" spans="1:13" ht="31.5" x14ac:dyDescent="0.3">
      <c r="B741" s="325" t="s">
        <v>79</v>
      </c>
      <c r="C741" s="118">
        <v>906</v>
      </c>
      <c r="D741" s="108" t="s">
        <v>175</v>
      </c>
      <c r="E741" s="109" t="s">
        <v>412</v>
      </c>
      <c r="F741" s="94" t="s">
        <v>75</v>
      </c>
      <c r="G741" s="280">
        <v>0</v>
      </c>
      <c r="H741" s="283">
        <v>277.89999999999998</v>
      </c>
      <c r="I741" s="283">
        <v>277.89999999999998</v>
      </c>
      <c r="J741" s="399">
        <f t="shared" si="380"/>
        <v>100</v>
      </c>
      <c r="K741" s="423"/>
      <c r="L741" s="268"/>
      <c r="M741" s="45"/>
    </row>
    <row r="742" spans="1:13" ht="31.5" x14ac:dyDescent="0.3">
      <c r="B742" s="320" t="s">
        <v>77</v>
      </c>
      <c r="C742" s="118">
        <v>906</v>
      </c>
      <c r="D742" s="108" t="s">
        <v>175</v>
      </c>
      <c r="E742" s="113" t="s">
        <v>412</v>
      </c>
      <c r="F742" s="94" t="s">
        <v>76</v>
      </c>
      <c r="G742" s="280">
        <v>0</v>
      </c>
      <c r="H742" s="283">
        <v>1632.6</v>
      </c>
      <c r="I742" s="283">
        <v>1632.6</v>
      </c>
      <c r="J742" s="399">
        <f t="shared" si="380"/>
        <v>100</v>
      </c>
      <c r="K742" s="423"/>
      <c r="L742" s="268"/>
      <c r="M742" s="45"/>
    </row>
    <row r="743" spans="1:13" ht="110.25" x14ac:dyDescent="0.3">
      <c r="B743" s="330" t="s">
        <v>701</v>
      </c>
      <c r="C743" s="118">
        <v>906</v>
      </c>
      <c r="D743" s="108" t="s">
        <v>175</v>
      </c>
      <c r="E743" s="93" t="s">
        <v>702</v>
      </c>
      <c r="F743" s="270"/>
      <c r="G743" s="279">
        <f>G744+G745+G746+G747</f>
        <v>4020.3999999999996</v>
      </c>
      <c r="H743" s="279">
        <f t="shared" ref="H743:I743" si="389">H744+H745+H746+H747</f>
        <v>4020.3999999999996</v>
      </c>
      <c r="I743" s="299">
        <f t="shared" si="389"/>
        <v>4020.2999999999997</v>
      </c>
      <c r="J743" s="195">
        <f t="shared" si="380"/>
        <v>99.99751268530494</v>
      </c>
      <c r="K743" s="423"/>
      <c r="L743" s="268"/>
      <c r="M743" s="45"/>
    </row>
    <row r="744" spans="1:13" ht="31.5" x14ac:dyDescent="0.3">
      <c r="B744" s="329" t="s">
        <v>79</v>
      </c>
      <c r="C744" s="118">
        <v>906</v>
      </c>
      <c r="D744" s="108" t="s">
        <v>175</v>
      </c>
      <c r="E744" s="93" t="s">
        <v>702</v>
      </c>
      <c r="F744" s="270" t="s">
        <v>75</v>
      </c>
      <c r="G744" s="279">
        <v>2010.2</v>
      </c>
      <c r="H744" s="279">
        <v>2010.2</v>
      </c>
      <c r="I744" s="299">
        <v>2010.2</v>
      </c>
      <c r="J744" s="195">
        <f t="shared" si="380"/>
        <v>100</v>
      </c>
      <c r="K744" s="423"/>
      <c r="L744" s="268"/>
      <c r="M744" s="45"/>
    </row>
    <row r="745" spans="1:13" ht="31.5" x14ac:dyDescent="0.3">
      <c r="B745" s="320" t="s">
        <v>77</v>
      </c>
      <c r="C745" s="118">
        <v>906</v>
      </c>
      <c r="D745" s="108" t="s">
        <v>175</v>
      </c>
      <c r="E745" s="93" t="s">
        <v>702</v>
      </c>
      <c r="F745" s="270" t="s">
        <v>76</v>
      </c>
      <c r="G745" s="279">
        <v>1918.8</v>
      </c>
      <c r="H745" s="279">
        <v>1918.8</v>
      </c>
      <c r="I745" s="299">
        <v>1918.8</v>
      </c>
      <c r="J745" s="195">
        <f t="shared" si="380"/>
        <v>100</v>
      </c>
      <c r="K745" s="423"/>
      <c r="L745" s="268"/>
      <c r="M745" s="45"/>
    </row>
    <row r="746" spans="1:13" ht="63" x14ac:dyDescent="0.3">
      <c r="B746" s="320" t="s">
        <v>119</v>
      </c>
      <c r="C746" s="118">
        <v>906</v>
      </c>
      <c r="D746" s="108" t="s">
        <v>175</v>
      </c>
      <c r="E746" s="93" t="s">
        <v>702</v>
      </c>
      <c r="F746" s="270" t="s">
        <v>118</v>
      </c>
      <c r="G746" s="279">
        <v>23.7</v>
      </c>
      <c r="H746" s="279">
        <v>23.7</v>
      </c>
      <c r="I746" s="299">
        <v>23.7</v>
      </c>
      <c r="J746" s="195">
        <f t="shared" si="380"/>
        <v>100</v>
      </c>
      <c r="K746" s="423"/>
      <c r="L746" s="268"/>
      <c r="M746" s="45"/>
    </row>
    <row r="747" spans="1:13" ht="63" x14ac:dyDescent="0.3">
      <c r="B747" s="325" t="s">
        <v>147</v>
      </c>
      <c r="C747" s="118">
        <v>906</v>
      </c>
      <c r="D747" s="108" t="s">
        <v>175</v>
      </c>
      <c r="E747" s="93" t="s">
        <v>702</v>
      </c>
      <c r="F747" s="105" t="s">
        <v>281</v>
      </c>
      <c r="G747" s="279">
        <v>67.7</v>
      </c>
      <c r="H747" s="279">
        <v>67.7</v>
      </c>
      <c r="I747" s="299">
        <v>67.599999999999994</v>
      </c>
      <c r="J747" s="195">
        <f t="shared" si="380"/>
        <v>99.852289512555387</v>
      </c>
      <c r="K747" s="423"/>
      <c r="L747" s="268"/>
      <c r="M747" s="45"/>
    </row>
    <row r="748" spans="1:13" ht="94.5" x14ac:dyDescent="0.3">
      <c r="B748" s="320" t="s">
        <v>352</v>
      </c>
      <c r="C748" s="118">
        <v>906</v>
      </c>
      <c r="D748" s="108" t="s">
        <v>175</v>
      </c>
      <c r="E748" s="109" t="s">
        <v>48</v>
      </c>
      <c r="F748" s="105"/>
      <c r="G748" s="279">
        <f>G749+G751+G753+G755</f>
        <v>10494.8</v>
      </c>
      <c r="H748" s="279">
        <f t="shared" ref="H748:I748" si="390">H749+H751+H753+H755</f>
        <v>10855.9</v>
      </c>
      <c r="I748" s="299">
        <f t="shared" si="390"/>
        <v>10481.5</v>
      </c>
      <c r="J748" s="195">
        <f t="shared" si="380"/>
        <v>96.551184148711769</v>
      </c>
      <c r="K748" s="423"/>
      <c r="L748" s="268"/>
      <c r="M748" s="45"/>
    </row>
    <row r="749" spans="1:13" s="53" customFormat="1" ht="63" x14ac:dyDescent="0.3">
      <c r="A749" s="37"/>
      <c r="B749" s="320" t="s">
        <v>555</v>
      </c>
      <c r="C749" s="118">
        <v>906</v>
      </c>
      <c r="D749" s="108" t="s">
        <v>175</v>
      </c>
      <c r="E749" s="109" t="s">
        <v>556</v>
      </c>
      <c r="F749" s="105"/>
      <c r="G749" s="279">
        <f>G750</f>
        <v>623.4</v>
      </c>
      <c r="H749" s="279">
        <f t="shared" ref="H749:I749" si="391">H750</f>
        <v>623.4</v>
      </c>
      <c r="I749" s="299">
        <f t="shared" si="391"/>
        <v>620.6</v>
      </c>
      <c r="J749" s="195">
        <f t="shared" si="380"/>
        <v>99.550850176451718</v>
      </c>
      <c r="K749" s="423"/>
      <c r="L749" s="268"/>
      <c r="M749" s="45"/>
    </row>
    <row r="750" spans="1:13" s="53" customFormat="1" ht="31.5" x14ac:dyDescent="0.3">
      <c r="A750" s="37"/>
      <c r="B750" s="320" t="s">
        <v>77</v>
      </c>
      <c r="C750" s="118">
        <v>906</v>
      </c>
      <c r="D750" s="108" t="s">
        <v>175</v>
      </c>
      <c r="E750" s="109" t="s">
        <v>556</v>
      </c>
      <c r="F750" s="108" t="s">
        <v>76</v>
      </c>
      <c r="G750" s="279">
        <v>623.4</v>
      </c>
      <c r="H750" s="279">
        <v>623.4</v>
      </c>
      <c r="I750" s="299">
        <v>620.6</v>
      </c>
      <c r="J750" s="195">
        <f t="shared" si="380"/>
        <v>99.550850176451718</v>
      </c>
      <c r="K750" s="423"/>
      <c r="L750" s="268"/>
      <c r="M750" s="45"/>
    </row>
    <row r="751" spans="1:13" s="53" customFormat="1" ht="63" x14ac:dyDescent="0.3">
      <c r="A751" s="37"/>
      <c r="B751" s="320" t="s">
        <v>555</v>
      </c>
      <c r="C751" s="118">
        <v>906</v>
      </c>
      <c r="D751" s="108" t="s">
        <v>175</v>
      </c>
      <c r="E751" s="109" t="s">
        <v>557</v>
      </c>
      <c r="F751" s="108"/>
      <c r="G751" s="279">
        <f>G752</f>
        <v>623.4</v>
      </c>
      <c r="H751" s="279">
        <f t="shared" ref="H751:I751" si="392">H752</f>
        <v>623.4</v>
      </c>
      <c r="I751" s="299">
        <f t="shared" si="392"/>
        <v>620.6</v>
      </c>
      <c r="J751" s="195">
        <f t="shared" si="380"/>
        <v>99.550850176451718</v>
      </c>
      <c r="K751" s="423"/>
      <c r="L751" s="268"/>
      <c r="M751" s="45"/>
    </row>
    <row r="752" spans="1:13" s="53" customFormat="1" ht="31.5" x14ac:dyDescent="0.3">
      <c r="A752" s="37"/>
      <c r="B752" s="320" t="s">
        <v>77</v>
      </c>
      <c r="C752" s="118">
        <v>906</v>
      </c>
      <c r="D752" s="108" t="s">
        <v>175</v>
      </c>
      <c r="E752" s="109" t="s">
        <v>557</v>
      </c>
      <c r="F752" s="108" t="s">
        <v>76</v>
      </c>
      <c r="G752" s="279">
        <v>623.4</v>
      </c>
      <c r="H752" s="279">
        <v>623.4</v>
      </c>
      <c r="I752" s="299">
        <v>620.6</v>
      </c>
      <c r="J752" s="195">
        <f t="shared" si="380"/>
        <v>99.550850176451718</v>
      </c>
      <c r="K752" s="423"/>
      <c r="L752" s="268"/>
      <c r="M752" s="45"/>
    </row>
    <row r="753" spans="1:13" s="54" customFormat="1" ht="63" x14ac:dyDescent="0.3">
      <c r="A753" s="37"/>
      <c r="B753" s="316" t="s">
        <v>486</v>
      </c>
      <c r="C753" s="93">
        <v>906</v>
      </c>
      <c r="D753" s="108" t="s">
        <v>175</v>
      </c>
      <c r="E753" s="95" t="s">
        <v>493</v>
      </c>
      <c r="F753" s="94"/>
      <c r="G753" s="280">
        <f>G754</f>
        <v>5312.8</v>
      </c>
      <c r="H753" s="280">
        <f t="shared" ref="H753:I753" si="393">H754</f>
        <v>5673.9</v>
      </c>
      <c r="I753" s="300">
        <f t="shared" si="393"/>
        <v>5669.5</v>
      </c>
      <c r="J753" s="195">
        <f t="shared" si="380"/>
        <v>99.922451929008275</v>
      </c>
      <c r="K753" s="423"/>
      <c r="L753" s="268"/>
      <c r="M753" s="45"/>
    </row>
    <row r="754" spans="1:13" ht="31.5" x14ac:dyDescent="0.3">
      <c r="B754" s="316" t="s">
        <v>77</v>
      </c>
      <c r="C754" s="97">
        <v>906</v>
      </c>
      <c r="D754" s="108" t="s">
        <v>175</v>
      </c>
      <c r="E754" s="99" t="s">
        <v>493</v>
      </c>
      <c r="F754" s="98" t="s">
        <v>76</v>
      </c>
      <c r="G754" s="280">
        <v>5312.8</v>
      </c>
      <c r="H754" s="283">
        <v>5673.9</v>
      </c>
      <c r="I754" s="302">
        <v>5669.5</v>
      </c>
      <c r="J754" s="195">
        <f t="shared" si="380"/>
        <v>99.922451929008275</v>
      </c>
      <c r="K754" s="423"/>
      <c r="L754" s="268"/>
      <c r="M754" s="45"/>
    </row>
    <row r="755" spans="1:13" s="54" customFormat="1" ht="63" x14ac:dyDescent="0.3">
      <c r="A755" s="37"/>
      <c r="B755" s="316" t="s">
        <v>486</v>
      </c>
      <c r="C755" s="93">
        <v>906</v>
      </c>
      <c r="D755" s="108" t="s">
        <v>175</v>
      </c>
      <c r="E755" s="95" t="s">
        <v>487</v>
      </c>
      <c r="F755" s="94"/>
      <c r="G755" s="280">
        <f>G756</f>
        <v>3935.2</v>
      </c>
      <c r="H755" s="280">
        <f t="shared" ref="H755:I755" si="394">H756</f>
        <v>3935.2</v>
      </c>
      <c r="I755" s="300">
        <f t="shared" si="394"/>
        <v>3570.8</v>
      </c>
      <c r="J755" s="195">
        <f t="shared" si="380"/>
        <v>90.739987802398872</v>
      </c>
      <c r="K755" s="423"/>
      <c r="L755" s="268"/>
      <c r="M755" s="45"/>
    </row>
    <row r="756" spans="1:13" ht="31.5" x14ac:dyDescent="0.3">
      <c r="B756" s="329" t="s">
        <v>77</v>
      </c>
      <c r="C756" s="97">
        <v>906</v>
      </c>
      <c r="D756" s="108" t="s">
        <v>175</v>
      </c>
      <c r="E756" s="99" t="s">
        <v>487</v>
      </c>
      <c r="F756" s="98" t="s">
        <v>76</v>
      </c>
      <c r="G756" s="281">
        <v>3935.2</v>
      </c>
      <c r="H756" s="284">
        <v>3935.2</v>
      </c>
      <c r="I756" s="303">
        <v>3570.8</v>
      </c>
      <c r="J756" s="195">
        <f t="shared" si="380"/>
        <v>90.739987802398872</v>
      </c>
      <c r="K756" s="423"/>
      <c r="L756" s="268"/>
      <c r="M756" s="45"/>
    </row>
    <row r="757" spans="1:13" ht="94.5" x14ac:dyDescent="0.3">
      <c r="B757" s="316" t="s">
        <v>413</v>
      </c>
      <c r="C757" s="118">
        <v>906</v>
      </c>
      <c r="D757" s="108" t="s">
        <v>175</v>
      </c>
      <c r="E757" s="109" t="s">
        <v>258</v>
      </c>
      <c r="F757" s="203"/>
      <c r="G757" s="280">
        <f>G758</f>
        <v>44952.5</v>
      </c>
      <c r="H757" s="280">
        <f t="shared" ref="H757:I757" si="395">H758</f>
        <v>44952.5</v>
      </c>
      <c r="I757" s="300">
        <f t="shared" si="395"/>
        <v>44918.6</v>
      </c>
      <c r="J757" s="195">
        <f t="shared" si="380"/>
        <v>99.924587064123244</v>
      </c>
      <c r="K757" s="423"/>
      <c r="L757" s="268"/>
      <c r="M757" s="45"/>
    </row>
    <row r="758" spans="1:13" ht="47.25" x14ac:dyDescent="0.3">
      <c r="B758" s="316" t="s">
        <v>65</v>
      </c>
      <c r="C758" s="118">
        <v>906</v>
      </c>
      <c r="D758" s="108" t="s">
        <v>175</v>
      </c>
      <c r="E758" s="109" t="s">
        <v>414</v>
      </c>
      <c r="F758" s="108"/>
      <c r="G758" s="280">
        <f>G759</f>
        <v>44952.5</v>
      </c>
      <c r="H758" s="280">
        <f>H759</f>
        <v>44952.5</v>
      </c>
      <c r="I758" s="300">
        <f t="shared" ref="I758" si="396">I759</f>
        <v>44918.6</v>
      </c>
      <c r="J758" s="195">
        <f t="shared" si="380"/>
        <v>99.924587064123244</v>
      </c>
      <c r="K758" s="423"/>
      <c r="L758" s="268"/>
      <c r="M758" s="45"/>
    </row>
    <row r="759" spans="1:13" ht="31.5" x14ac:dyDescent="0.3">
      <c r="B759" s="329" t="s">
        <v>79</v>
      </c>
      <c r="C759" s="97">
        <v>906</v>
      </c>
      <c r="D759" s="98" t="s">
        <v>175</v>
      </c>
      <c r="E759" s="99" t="s">
        <v>414</v>
      </c>
      <c r="F759" s="98" t="s">
        <v>75</v>
      </c>
      <c r="G759" s="281">
        <v>44952.5</v>
      </c>
      <c r="H759" s="284">
        <v>44952.5</v>
      </c>
      <c r="I759" s="303">
        <v>44918.6</v>
      </c>
      <c r="J759" s="195">
        <f t="shared" si="380"/>
        <v>99.924587064123244</v>
      </c>
      <c r="K759" s="423"/>
      <c r="L759" s="268"/>
      <c r="M759" s="45"/>
    </row>
    <row r="760" spans="1:13" ht="31.5" x14ac:dyDescent="0.3">
      <c r="B760" s="315" t="s">
        <v>417</v>
      </c>
      <c r="C760" s="93">
        <v>906</v>
      </c>
      <c r="D760" s="98" t="s">
        <v>175</v>
      </c>
      <c r="E760" s="95" t="s">
        <v>40</v>
      </c>
      <c r="F760" s="94"/>
      <c r="G760" s="280">
        <f>G761+G764+G766+G768</f>
        <v>11149.8</v>
      </c>
      <c r="H760" s="280">
        <f t="shared" ref="H760:I760" si="397">H761+H764+H766+H768</f>
        <v>11149.8</v>
      </c>
      <c r="I760" s="280">
        <f t="shared" si="397"/>
        <v>11066.699999999999</v>
      </c>
      <c r="J760" s="195">
        <f t="shared" si="380"/>
        <v>99.254695151482537</v>
      </c>
      <c r="K760" s="423"/>
      <c r="L760" s="268"/>
      <c r="M760" s="45"/>
    </row>
    <row r="761" spans="1:13" ht="63" x14ac:dyDescent="0.3">
      <c r="B761" s="319" t="s">
        <v>117</v>
      </c>
      <c r="C761" s="97">
        <v>906</v>
      </c>
      <c r="D761" s="98" t="s">
        <v>175</v>
      </c>
      <c r="E761" s="108" t="s">
        <v>104</v>
      </c>
      <c r="F761" s="94"/>
      <c r="G761" s="280">
        <f>G762+G763</f>
        <v>11009.4</v>
      </c>
      <c r="H761" s="280">
        <f t="shared" ref="H761:I761" si="398">H762+H763</f>
        <v>11009.4</v>
      </c>
      <c r="I761" s="300">
        <f t="shared" si="398"/>
        <v>10926.3</v>
      </c>
      <c r="J761" s="195">
        <f t="shared" si="380"/>
        <v>99.245190473595287</v>
      </c>
      <c r="K761" s="423"/>
      <c r="L761" s="268"/>
      <c r="M761" s="45"/>
    </row>
    <row r="762" spans="1:13" ht="47.25" x14ac:dyDescent="0.3">
      <c r="B762" s="316" t="s">
        <v>116</v>
      </c>
      <c r="C762" s="97">
        <v>906</v>
      </c>
      <c r="D762" s="98" t="s">
        <v>175</v>
      </c>
      <c r="E762" s="108" t="s">
        <v>104</v>
      </c>
      <c r="F762" s="98" t="s">
        <v>115</v>
      </c>
      <c r="G762" s="280">
        <v>10245</v>
      </c>
      <c r="H762" s="283">
        <v>10245</v>
      </c>
      <c r="I762" s="302">
        <v>10168.4</v>
      </c>
      <c r="J762" s="195">
        <f t="shared" si="380"/>
        <v>99.252318204001938</v>
      </c>
      <c r="K762" s="423"/>
      <c r="L762" s="268"/>
      <c r="M762" s="45"/>
    </row>
    <row r="763" spans="1:13" ht="63" x14ac:dyDescent="0.3">
      <c r="B763" s="316" t="s">
        <v>119</v>
      </c>
      <c r="C763" s="93">
        <v>906</v>
      </c>
      <c r="D763" s="94" t="s">
        <v>175</v>
      </c>
      <c r="E763" s="108" t="s">
        <v>104</v>
      </c>
      <c r="F763" s="94" t="s">
        <v>118</v>
      </c>
      <c r="G763" s="280">
        <v>764.4</v>
      </c>
      <c r="H763" s="283">
        <v>764.4</v>
      </c>
      <c r="I763" s="302">
        <v>757.9</v>
      </c>
      <c r="J763" s="195">
        <f t="shared" si="380"/>
        <v>99.149659863945587</v>
      </c>
      <c r="K763" s="423"/>
      <c r="L763" s="268"/>
      <c r="M763" s="45"/>
    </row>
    <row r="764" spans="1:13" ht="157.5" x14ac:dyDescent="0.3">
      <c r="B764" s="330" t="s">
        <v>822</v>
      </c>
      <c r="C764" s="93">
        <v>906</v>
      </c>
      <c r="D764" s="94" t="s">
        <v>175</v>
      </c>
      <c r="E764" s="94" t="s">
        <v>823</v>
      </c>
      <c r="F764" s="94"/>
      <c r="G764" s="404">
        <f>G765</f>
        <v>46.4</v>
      </c>
      <c r="H764" s="404">
        <f t="shared" ref="H764:I764" si="399">H765</f>
        <v>46.4</v>
      </c>
      <c r="I764" s="404">
        <f t="shared" si="399"/>
        <v>46.4</v>
      </c>
      <c r="J764" s="195">
        <f t="shared" si="380"/>
        <v>100</v>
      </c>
      <c r="K764" s="423"/>
      <c r="L764" s="268"/>
      <c r="M764" s="45"/>
    </row>
    <row r="765" spans="1:13" ht="31.5" x14ac:dyDescent="0.3">
      <c r="B765" s="316" t="s">
        <v>79</v>
      </c>
      <c r="C765" s="93">
        <v>906</v>
      </c>
      <c r="D765" s="94" t="s">
        <v>175</v>
      </c>
      <c r="E765" s="94" t="s">
        <v>823</v>
      </c>
      <c r="F765" s="94" t="s">
        <v>75</v>
      </c>
      <c r="G765" s="404">
        <v>46.4</v>
      </c>
      <c r="H765" s="395">
        <v>46.4</v>
      </c>
      <c r="I765" s="395">
        <v>46.4</v>
      </c>
      <c r="J765" s="393">
        <f t="shared" si="380"/>
        <v>100</v>
      </c>
      <c r="K765" s="423"/>
      <c r="L765" s="268"/>
      <c r="M765" s="45"/>
    </row>
    <row r="766" spans="1:13" ht="126" x14ac:dyDescent="0.3">
      <c r="B766" s="316" t="s">
        <v>824</v>
      </c>
      <c r="C766" s="97">
        <v>906</v>
      </c>
      <c r="D766" s="98" t="s">
        <v>175</v>
      </c>
      <c r="E766" s="108" t="s">
        <v>825</v>
      </c>
      <c r="F766" s="94"/>
      <c r="G766" s="404">
        <f>G767</f>
        <v>40.5</v>
      </c>
      <c r="H766" s="404">
        <f t="shared" ref="H766:I766" si="400">H767</f>
        <v>40.5</v>
      </c>
      <c r="I766" s="404">
        <f t="shared" si="400"/>
        <v>40.5</v>
      </c>
      <c r="J766" s="393">
        <f t="shared" si="380"/>
        <v>100</v>
      </c>
      <c r="K766" s="423"/>
      <c r="L766" s="268"/>
      <c r="M766" s="45"/>
    </row>
    <row r="767" spans="1:13" ht="47.25" x14ac:dyDescent="0.3">
      <c r="B767" s="316" t="s">
        <v>116</v>
      </c>
      <c r="C767" s="93">
        <v>906</v>
      </c>
      <c r="D767" s="94" t="s">
        <v>175</v>
      </c>
      <c r="E767" s="94" t="s">
        <v>825</v>
      </c>
      <c r="F767" s="94" t="s">
        <v>115</v>
      </c>
      <c r="G767" s="404">
        <v>40.5</v>
      </c>
      <c r="H767" s="460">
        <v>40.5</v>
      </c>
      <c r="I767" s="460">
        <v>40.5</v>
      </c>
      <c r="J767" s="393">
        <f t="shared" si="380"/>
        <v>100</v>
      </c>
      <c r="K767" s="423"/>
      <c r="L767" s="268"/>
      <c r="M767" s="45"/>
    </row>
    <row r="768" spans="1:13" ht="93" customHeight="1" x14ac:dyDescent="0.3">
      <c r="B768" s="316" t="s">
        <v>826</v>
      </c>
      <c r="C768" s="93">
        <v>906</v>
      </c>
      <c r="D768" s="94" t="s">
        <v>175</v>
      </c>
      <c r="E768" s="95" t="s">
        <v>827</v>
      </c>
      <c r="F768" s="108"/>
      <c r="G768" s="404">
        <f>G769</f>
        <v>53.5</v>
      </c>
      <c r="H768" s="404">
        <f t="shared" ref="H768:I768" si="401">H769</f>
        <v>53.5</v>
      </c>
      <c r="I768" s="404">
        <f t="shared" si="401"/>
        <v>53.5</v>
      </c>
      <c r="J768" s="393">
        <f t="shared" si="380"/>
        <v>100</v>
      </c>
      <c r="K768" s="423"/>
      <c r="L768" s="268"/>
      <c r="M768" s="45"/>
    </row>
    <row r="769" spans="1:13" ht="48" thickBot="1" x14ac:dyDescent="0.35">
      <c r="B769" s="316" t="s">
        <v>116</v>
      </c>
      <c r="C769" s="93">
        <v>906</v>
      </c>
      <c r="D769" s="94" t="s">
        <v>175</v>
      </c>
      <c r="E769" s="95" t="s">
        <v>827</v>
      </c>
      <c r="F769" s="112" t="s">
        <v>115</v>
      </c>
      <c r="G769" s="406">
        <v>53.5</v>
      </c>
      <c r="H769" s="410">
        <v>53.5</v>
      </c>
      <c r="I769" s="416">
        <v>53.5</v>
      </c>
      <c r="J769" s="393">
        <f t="shared" si="380"/>
        <v>100</v>
      </c>
      <c r="K769" s="423"/>
      <c r="L769" s="268"/>
      <c r="M769" s="45"/>
    </row>
    <row r="770" spans="1:13" ht="19.5" thickBot="1" x14ac:dyDescent="0.35">
      <c r="B770" s="313" t="s">
        <v>196</v>
      </c>
      <c r="C770" s="84">
        <v>906</v>
      </c>
      <c r="D770" s="85" t="s">
        <v>89</v>
      </c>
      <c r="E770" s="136"/>
      <c r="F770" s="85"/>
      <c r="G770" s="83">
        <f>G771+G776</f>
        <v>1232.5</v>
      </c>
      <c r="H770" s="83">
        <f t="shared" ref="H770:I770" si="402">H771+H776</f>
        <v>1232.5</v>
      </c>
      <c r="I770" s="253">
        <f t="shared" si="402"/>
        <v>1144.3</v>
      </c>
      <c r="J770" s="211">
        <f t="shared" si="380"/>
        <v>92.843813387423936</v>
      </c>
      <c r="K770" s="423"/>
      <c r="L770" s="268"/>
      <c r="M770" s="45"/>
    </row>
    <row r="771" spans="1:13" ht="19.5" thickBot="1" x14ac:dyDescent="0.35">
      <c r="B771" s="314" t="s">
        <v>288</v>
      </c>
      <c r="C771" s="88">
        <v>906</v>
      </c>
      <c r="D771" s="89">
        <v>1001</v>
      </c>
      <c r="E771" s="133"/>
      <c r="F771" s="89"/>
      <c r="G771" s="282">
        <f>G772</f>
        <v>905.8</v>
      </c>
      <c r="H771" s="282">
        <f t="shared" ref="H771:I771" si="403">H772</f>
        <v>905.8</v>
      </c>
      <c r="I771" s="296">
        <f t="shared" si="403"/>
        <v>859</v>
      </c>
      <c r="J771" s="351">
        <f>I771/H771*100</f>
        <v>94.83329653345109</v>
      </c>
      <c r="K771" s="423"/>
      <c r="L771" s="268"/>
      <c r="M771" s="45"/>
    </row>
    <row r="772" spans="1:13" ht="63" x14ac:dyDescent="0.3">
      <c r="B772" s="318" t="s">
        <v>354</v>
      </c>
      <c r="C772" s="104">
        <v>906</v>
      </c>
      <c r="D772" s="105" t="s">
        <v>176</v>
      </c>
      <c r="E772" s="106" t="s">
        <v>229</v>
      </c>
      <c r="F772" s="105"/>
      <c r="G772" s="279">
        <f>G774</f>
        <v>905.8</v>
      </c>
      <c r="H772" s="279">
        <f t="shared" ref="H772:I772" si="404">H774</f>
        <v>905.8</v>
      </c>
      <c r="I772" s="299">
        <f t="shared" si="404"/>
        <v>859</v>
      </c>
      <c r="J772" s="195">
        <f t="shared" ref="J772:J775" si="405">I772/H772*100</f>
        <v>94.83329653345109</v>
      </c>
      <c r="K772" s="423"/>
      <c r="L772" s="268"/>
      <c r="M772" s="45"/>
    </row>
    <row r="773" spans="1:13" ht="94.5" x14ac:dyDescent="0.3">
      <c r="B773" s="326" t="s">
        <v>413</v>
      </c>
      <c r="C773" s="104">
        <v>906</v>
      </c>
      <c r="D773" s="105" t="s">
        <v>176</v>
      </c>
      <c r="E773" s="109" t="s">
        <v>258</v>
      </c>
      <c r="F773" s="105"/>
      <c r="G773" s="280">
        <f>G774</f>
        <v>905.8</v>
      </c>
      <c r="H773" s="280">
        <f t="shared" ref="H773:I773" si="406">H774</f>
        <v>905.8</v>
      </c>
      <c r="I773" s="300">
        <f t="shared" si="406"/>
        <v>859</v>
      </c>
      <c r="J773" s="195">
        <f t="shared" si="405"/>
        <v>94.83329653345109</v>
      </c>
      <c r="K773" s="423"/>
      <c r="L773" s="268"/>
      <c r="M773" s="45"/>
    </row>
    <row r="774" spans="1:13" ht="78.75" x14ac:dyDescent="0.3">
      <c r="B774" s="340" t="s">
        <v>103</v>
      </c>
      <c r="C774" s="111">
        <v>906</v>
      </c>
      <c r="D774" s="121" t="s">
        <v>176</v>
      </c>
      <c r="E774" s="113" t="s">
        <v>415</v>
      </c>
      <c r="F774" s="121"/>
      <c r="G774" s="281">
        <f>G775</f>
        <v>905.8</v>
      </c>
      <c r="H774" s="281">
        <f t="shared" ref="H774:I774" si="407">H775</f>
        <v>905.8</v>
      </c>
      <c r="I774" s="301">
        <f t="shared" si="407"/>
        <v>859</v>
      </c>
      <c r="J774" s="195">
        <f t="shared" si="405"/>
        <v>94.83329653345109</v>
      </c>
      <c r="K774" s="423"/>
      <c r="L774" s="268"/>
      <c r="M774" s="45"/>
    </row>
    <row r="775" spans="1:13" ht="63.75" thickBot="1" x14ac:dyDescent="0.35">
      <c r="B775" s="332" t="s">
        <v>147</v>
      </c>
      <c r="C775" s="97">
        <v>906</v>
      </c>
      <c r="D775" s="98" t="s">
        <v>176</v>
      </c>
      <c r="E775" s="99" t="s">
        <v>415</v>
      </c>
      <c r="F775" s="98" t="s">
        <v>281</v>
      </c>
      <c r="G775" s="281">
        <v>905.8</v>
      </c>
      <c r="H775" s="281">
        <v>905.8</v>
      </c>
      <c r="I775" s="301">
        <v>859</v>
      </c>
      <c r="J775" s="352">
        <f t="shared" si="405"/>
        <v>94.83329653345109</v>
      </c>
      <c r="K775" s="423"/>
    </row>
    <row r="776" spans="1:13" ht="16.899999999999999" customHeight="1" thickBot="1" x14ac:dyDescent="0.35">
      <c r="B776" s="338" t="s">
        <v>436</v>
      </c>
      <c r="C776" s="141">
        <v>906</v>
      </c>
      <c r="D776" s="142" t="s">
        <v>437</v>
      </c>
      <c r="E776" s="145"/>
      <c r="F776" s="144"/>
      <c r="G776" s="282">
        <f>G777</f>
        <v>326.7</v>
      </c>
      <c r="H776" s="282">
        <f t="shared" ref="H776:I778" si="408">H777</f>
        <v>326.7</v>
      </c>
      <c r="I776" s="296">
        <f t="shared" si="408"/>
        <v>285.3</v>
      </c>
      <c r="J776" s="351">
        <f>I776/H776*100</f>
        <v>87.327823691460054</v>
      </c>
      <c r="K776" s="423"/>
    </row>
    <row r="777" spans="1:13" ht="63" x14ac:dyDescent="0.3">
      <c r="B777" s="318" t="s">
        <v>354</v>
      </c>
      <c r="C777" s="188">
        <v>906</v>
      </c>
      <c r="D777" s="91" t="s">
        <v>438</v>
      </c>
      <c r="E777" s="189" t="s">
        <v>229</v>
      </c>
      <c r="F777" s="91"/>
      <c r="G777" s="279">
        <f>G778</f>
        <v>326.7</v>
      </c>
      <c r="H777" s="279">
        <f t="shared" si="408"/>
        <v>326.7</v>
      </c>
      <c r="I777" s="299">
        <f t="shared" si="408"/>
        <v>285.3</v>
      </c>
      <c r="J777" s="195">
        <f t="shared" ref="J777:J781" si="409">I777/H777*100</f>
        <v>87.327823691460054</v>
      </c>
      <c r="K777" s="423"/>
    </row>
    <row r="778" spans="1:13" ht="63" x14ac:dyDescent="0.3">
      <c r="A778" s="254"/>
      <c r="B778" s="326" t="s">
        <v>36</v>
      </c>
      <c r="C778" s="93">
        <v>906</v>
      </c>
      <c r="D778" s="94" t="s">
        <v>437</v>
      </c>
      <c r="E778" s="95" t="s">
        <v>256</v>
      </c>
      <c r="F778" s="94"/>
      <c r="G778" s="280">
        <f>G779</f>
        <v>326.7</v>
      </c>
      <c r="H778" s="280">
        <f t="shared" si="408"/>
        <v>326.7</v>
      </c>
      <c r="I778" s="300">
        <f t="shared" si="408"/>
        <v>285.3</v>
      </c>
      <c r="J778" s="195">
        <f t="shared" si="409"/>
        <v>87.327823691460054</v>
      </c>
      <c r="K778" s="423"/>
    </row>
    <row r="779" spans="1:13" ht="78.75" x14ac:dyDescent="0.3">
      <c r="A779" s="254"/>
      <c r="B779" s="326" t="s">
        <v>329</v>
      </c>
      <c r="C779" s="93">
        <v>906</v>
      </c>
      <c r="D779" s="94" t="s">
        <v>437</v>
      </c>
      <c r="E779" s="109" t="s">
        <v>434</v>
      </c>
      <c r="F779" s="94"/>
      <c r="G779" s="280">
        <f>G780</f>
        <v>326.7</v>
      </c>
      <c r="H779" s="280">
        <f t="shared" ref="H779:I779" si="410">H780</f>
        <v>326.7</v>
      </c>
      <c r="I779" s="300">
        <f t="shared" si="410"/>
        <v>285.3</v>
      </c>
      <c r="J779" s="195">
        <f t="shared" si="409"/>
        <v>87.327823691460054</v>
      </c>
      <c r="K779" s="423"/>
    </row>
    <row r="780" spans="1:13" ht="63.75" thickBot="1" x14ac:dyDescent="0.35">
      <c r="B780" s="319" t="s">
        <v>479</v>
      </c>
      <c r="C780" s="93">
        <v>906</v>
      </c>
      <c r="D780" s="94" t="s">
        <v>437</v>
      </c>
      <c r="E780" s="95" t="s">
        <v>434</v>
      </c>
      <c r="F780" s="94" t="s">
        <v>478</v>
      </c>
      <c r="G780" s="280">
        <v>326.7</v>
      </c>
      <c r="H780" s="280">
        <v>326.7</v>
      </c>
      <c r="I780" s="300">
        <v>285.3</v>
      </c>
      <c r="J780" s="195">
        <f t="shared" si="409"/>
        <v>87.327823691460054</v>
      </c>
      <c r="K780" s="423"/>
    </row>
    <row r="781" spans="1:13" ht="32.25" thickBot="1" x14ac:dyDescent="0.35">
      <c r="B781" s="344" t="s">
        <v>97</v>
      </c>
      <c r="C781" s="178">
        <v>906</v>
      </c>
      <c r="D781" s="181" t="s">
        <v>330</v>
      </c>
      <c r="E781" s="145"/>
      <c r="F781" s="144"/>
      <c r="G781" s="83">
        <f>G797+G808+G782</f>
        <v>37802.6</v>
      </c>
      <c r="H781" s="83">
        <f>H797+H808+H782</f>
        <v>38079.9</v>
      </c>
      <c r="I781" s="253">
        <f>I797+I808+I782</f>
        <v>38013.5</v>
      </c>
      <c r="J781" s="211">
        <f t="shared" si="409"/>
        <v>99.825629794195876</v>
      </c>
      <c r="K781" s="423"/>
    </row>
    <row r="782" spans="1:13" ht="19.5" thickBot="1" x14ac:dyDescent="0.35">
      <c r="B782" s="346" t="s">
        <v>449</v>
      </c>
      <c r="C782" s="84">
        <v>906</v>
      </c>
      <c r="D782" s="89" t="s">
        <v>448</v>
      </c>
      <c r="E782" s="148"/>
      <c r="F782" s="134"/>
      <c r="G782" s="282">
        <f>G783</f>
        <v>33288.1</v>
      </c>
      <c r="H782" s="282">
        <f t="shared" ref="H782:I782" si="411">H783</f>
        <v>33565.4</v>
      </c>
      <c r="I782" s="296">
        <f t="shared" si="411"/>
        <v>33499</v>
      </c>
      <c r="J782" s="351">
        <f>I782/H782*100</f>
        <v>99.802177242040898</v>
      </c>
      <c r="K782" s="423"/>
    </row>
    <row r="783" spans="1:13" ht="63" x14ac:dyDescent="0.3">
      <c r="B783" s="318" t="s">
        <v>416</v>
      </c>
      <c r="C783" s="107">
        <v>906</v>
      </c>
      <c r="D783" s="112" t="s">
        <v>448</v>
      </c>
      <c r="E783" s="115" t="s">
        <v>229</v>
      </c>
      <c r="F783" s="112"/>
      <c r="G783" s="287">
        <f>G784+G794</f>
        <v>33288.1</v>
      </c>
      <c r="H783" s="287">
        <f>H784+H794</f>
        <v>33565.4</v>
      </c>
      <c r="I783" s="307">
        <f>I784+I794</f>
        <v>33499</v>
      </c>
      <c r="J783" s="195">
        <f t="shared" ref="J783:J796" si="412">I783/H783*100</f>
        <v>99.802177242040898</v>
      </c>
      <c r="K783" s="423"/>
    </row>
    <row r="784" spans="1:13" ht="94.5" x14ac:dyDescent="0.3">
      <c r="B784" s="316" t="s">
        <v>37</v>
      </c>
      <c r="C784" s="93">
        <v>906</v>
      </c>
      <c r="D784" s="94" t="s">
        <v>448</v>
      </c>
      <c r="E784" s="95" t="s">
        <v>257</v>
      </c>
      <c r="F784" s="94"/>
      <c r="G784" s="280">
        <f>G785+G787+G789</f>
        <v>32160.2</v>
      </c>
      <c r="H784" s="280">
        <f t="shared" ref="H784:I784" si="413">H785+H787+H789</f>
        <v>32437.5</v>
      </c>
      <c r="I784" s="280">
        <f t="shared" si="413"/>
        <v>32385.200000000001</v>
      </c>
      <c r="J784" s="195">
        <f t="shared" si="412"/>
        <v>99.838766859344901</v>
      </c>
      <c r="K784" s="423"/>
    </row>
    <row r="785" spans="2:12" ht="78.75" x14ac:dyDescent="0.3">
      <c r="B785" s="320" t="s">
        <v>38</v>
      </c>
      <c r="C785" s="118">
        <v>906</v>
      </c>
      <c r="D785" s="94" t="s">
        <v>448</v>
      </c>
      <c r="E785" s="109" t="s">
        <v>634</v>
      </c>
      <c r="F785" s="108"/>
      <c r="G785" s="280">
        <f>G786</f>
        <v>28825</v>
      </c>
      <c r="H785" s="280">
        <f t="shared" ref="H785:I785" si="414">H786</f>
        <v>28825</v>
      </c>
      <c r="I785" s="300">
        <f t="shared" si="414"/>
        <v>28825</v>
      </c>
      <c r="J785" s="195">
        <f t="shared" si="412"/>
        <v>100</v>
      </c>
      <c r="K785" s="423"/>
    </row>
    <row r="786" spans="2:12" ht="31.5" x14ac:dyDescent="0.2">
      <c r="B786" s="320" t="s">
        <v>79</v>
      </c>
      <c r="C786" s="118">
        <v>906</v>
      </c>
      <c r="D786" s="94" t="s">
        <v>448</v>
      </c>
      <c r="E786" s="109" t="s">
        <v>634</v>
      </c>
      <c r="F786" s="108" t="s">
        <v>75</v>
      </c>
      <c r="G786" s="280">
        <v>28825</v>
      </c>
      <c r="H786" s="283">
        <v>28825</v>
      </c>
      <c r="I786" s="305">
        <v>28825</v>
      </c>
      <c r="J786" s="195">
        <f t="shared" si="412"/>
        <v>100</v>
      </c>
      <c r="K786" s="423"/>
      <c r="L786" s="263"/>
    </row>
    <row r="787" spans="2:12" ht="78.75" x14ac:dyDescent="0.3">
      <c r="B787" s="316" t="s">
        <v>631</v>
      </c>
      <c r="C787" s="118">
        <v>906</v>
      </c>
      <c r="D787" s="94" t="s">
        <v>448</v>
      </c>
      <c r="E787" s="109" t="s">
        <v>633</v>
      </c>
      <c r="F787" s="108"/>
      <c r="G787" s="280">
        <f>G788</f>
        <v>1763.5</v>
      </c>
      <c r="H787" s="280">
        <f t="shared" ref="H787:I787" si="415">H788</f>
        <v>1763.5</v>
      </c>
      <c r="I787" s="300">
        <f t="shared" si="415"/>
        <v>1763.5</v>
      </c>
      <c r="J787" s="195">
        <f t="shared" si="412"/>
        <v>100</v>
      </c>
      <c r="K787" s="423"/>
    </row>
    <row r="788" spans="2:12" ht="31.5" x14ac:dyDescent="0.3">
      <c r="B788" s="316" t="s">
        <v>79</v>
      </c>
      <c r="C788" s="93">
        <v>906</v>
      </c>
      <c r="D788" s="94" t="s">
        <v>448</v>
      </c>
      <c r="E788" s="109" t="s">
        <v>633</v>
      </c>
      <c r="F788" s="94" t="s">
        <v>75</v>
      </c>
      <c r="G788" s="280">
        <v>1763.5</v>
      </c>
      <c r="H788" s="280">
        <v>1763.5</v>
      </c>
      <c r="I788" s="300">
        <v>1763.5</v>
      </c>
      <c r="J788" s="195">
        <f t="shared" si="412"/>
        <v>100</v>
      </c>
      <c r="K788" s="423"/>
    </row>
    <row r="789" spans="2:12" ht="90" x14ac:dyDescent="0.3">
      <c r="B789" s="484" t="s">
        <v>772</v>
      </c>
      <c r="C789" s="93">
        <v>906</v>
      </c>
      <c r="D789" s="94" t="s">
        <v>448</v>
      </c>
      <c r="E789" s="93" t="s">
        <v>774</v>
      </c>
      <c r="F789" s="94"/>
      <c r="G789" s="280">
        <f>G790+G792</f>
        <v>1571.7</v>
      </c>
      <c r="H789" s="280">
        <f t="shared" ref="H789:I789" si="416">H790+H792</f>
        <v>1849</v>
      </c>
      <c r="I789" s="280">
        <f t="shared" si="416"/>
        <v>1796.7</v>
      </c>
      <c r="J789" s="195">
        <f t="shared" si="412"/>
        <v>97.171444023796653</v>
      </c>
      <c r="K789" s="423"/>
    </row>
    <row r="790" spans="2:12" ht="105" x14ac:dyDescent="0.3">
      <c r="B790" s="484" t="s">
        <v>777</v>
      </c>
      <c r="C790" s="93">
        <v>906</v>
      </c>
      <c r="D790" s="94" t="s">
        <v>448</v>
      </c>
      <c r="E790" s="93" t="s">
        <v>776</v>
      </c>
      <c r="F790" s="94"/>
      <c r="G790" s="280">
        <f>G791</f>
        <v>0</v>
      </c>
      <c r="H790" s="280">
        <f t="shared" ref="H790:I790" si="417">H791</f>
        <v>277.3</v>
      </c>
      <c r="I790" s="280">
        <f t="shared" si="417"/>
        <v>269.5</v>
      </c>
      <c r="J790" s="195">
        <f t="shared" si="412"/>
        <v>97.187161918499825</v>
      </c>
      <c r="K790" s="423"/>
    </row>
    <row r="791" spans="2:12" ht="31.5" x14ac:dyDescent="0.3">
      <c r="B791" s="316" t="s">
        <v>79</v>
      </c>
      <c r="C791" s="93">
        <v>906</v>
      </c>
      <c r="D791" s="94" t="s">
        <v>448</v>
      </c>
      <c r="E791" s="93" t="s">
        <v>776</v>
      </c>
      <c r="F791" s="94" t="s">
        <v>75</v>
      </c>
      <c r="G791" s="280">
        <v>0</v>
      </c>
      <c r="H791" s="280">
        <v>277.3</v>
      </c>
      <c r="I791" s="300">
        <v>269.5</v>
      </c>
      <c r="J791" s="195">
        <f t="shared" si="412"/>
        <v>97.187161918499825</v>
      </c>
      <c r="K791" s="423"/>
    </row>
    <row r="792" spans="2:12" ht="126" x14ac:dyDescent="0.3">
      <c r="B792" s="330" t="s">
        <v>773</v>
      </c>
      <c r="C792" s="93">
        <v>906</v>
      </c>
      <c r="D792" s="94" t="s">
        <v>448</v>
      </c>
      <c r="E792" s="128" t="s">
        <v>775</v>
      </c>
      <c r="F792" s="94"/>
      <c r="G792" s="280">
        <f>G793</f>
        <v>1571.7</v>
      </c>
      <c r="H792" s="280">
        <f t="shared" ref="H792:I792" si="418">H793</f>
        <v>1571.7</v>
      </c>
      <c r="I792" s="280">
        <f t="shared" si="418"/>
        <v>1527.2</v>
      </c>
      <c r="J792" s="195">
        <f t="shared" si="412"/>
        <v>97.168670865941337</v>
      </c>
      <c r="K792" s="423"/>
    </row>
    <row r="793" spans="2:12" ht="31.5" x14ac:dyDescent="0.3">
      <c r="B793" s="316" t="s">
        <v>79</v>
      </c>
      <c r="C793" s="93">
        <v>906</v>
      </c>
      <c r="D793" s="94" t="s">
        <v>448</v>
      </c>
      <c r="E793" s="128" t="s">
        <v>775</v>
      </c>
      <c r="F793" s="94" t="s">
        <v>75</v>
      </c>
      <c r="G793" s="280">
        <v>1571.7</v>
      </c>
      <c r="H793" s="280">
        <v>1571.7</v>
      </c>
      <c r="I793" s="300">
        <v>1527.2</v>
      </c>
      <c r="J793" s="195">
        <f t="shared" si="412"/>
        <v>97.168670865941337</v>
      </c>
      <c r="K793" s="423"/>
    </row>
    <row r="794" spans="2:12" ht="94.5" x14ac:dyDescent="0.3">
      <c r="B794" s="316" t="s">
        <v>352</v>
      </c>
      <c r="C794" s="93">
        <v>906</v>
      </c>
      <c r="D794" s="94" t="s">
        <v>448</v>
      </c>
      <c r="E794" s="95" t="s">
        <v>48</v>
      </c>
      <c r="F794" s="94"/>
      <c r="G794" s="280">
        <f>G795</f>
        <v>1127.9000000000001</v>
      </c>
      <c r="H794" s="280">
        <f t="shared" ref="H794:I794" si="419">H795</f>
        <v>1127.9000000000001</v>
      </c>
      <c r="I794" s="300">
        <f t="shared" si="419"/>
        <v>1113.8</v>
      </c>
      <c r="J794" s="195">
        <f t="shared" si="412"/>
        <v>98.749889174572203</v>
      </c>
      <c r="K794" s="423"/>
    </row>
    <row r="795" spans="2:12" ht="47.25" x14ac:dyDescent="0.3">
      <c r="B795" s="316" t="s">
        <v>343</v>
      </c>
      <c r="C795" s="118">
        <v>906</v>
      </c>
      <c r="D795" s="94" t="s">
        <v>448</v>
      </c>
      <c r="E795" s="109" t="s">
        <v>635</v>
      </c>
      <c r="F795" s="108"/>
      <c r="G795" s="280">
        <f>G796</f>
        <v>1127.9000000000001</v>
      </c>
      <c r="H795" s="280">
        <f t="shared" ref="H795:I795" si="420">H796</f>
        <v>1127.9000000000001</v>
      </c>
      <c r="I795" s="300">
        <f t="shared" si="420"/>
        <v>1113.8</v>
      </c>
      <c r="J795" s="195">
        <f t="shared" si="412"/>
        <v>98.749889174572203</v>
      </c>
      <c r="K795" s="423"/>
    </row>
    <row r="796" spans="2:12" ht="32.25" thickBot="1" x14ac:dyDescent="0.35">
      <c r="B796" s="316" t="s">
        <v>79</v>
      </c>
      <c r="C796" s="118">
        <v>906</v>
      </c>
      <c r="D796" s="94" t="s">
        <v>448</v>
      </c>
      <c r="E796" s="109" t="s">
        <v>635</v>
      </c>
      <c r="F796" s="108" t="s">
        <v>75</v>
      </c>
      <c r="G796" s="281">
        <v>1127.9000000000001</v>
      </c>
      <c r="H796" s="281">
        <v>1127.9000000000001</v>
      </c>
      <c r="I796" s="301">
        <v>1113.8</v>
      </c>
      <c r="J796" s="352">
        <f t="shared" si="412"/>
        <v>98.749889174572203</v>
      </c>
      <c r="K796" s="423"/>
    </row>
    <row r="797" spans="2:12" ht="19.5" thickBot="1" x14ac:dyDescent="0.35">
      <c r="B797" s="346" t="s">
        <v>332</v>
      </c>
      <c r="C797" s="88">
        <v>906</v>
      </c>
      <c r="D797" s="89" t="s">
        <v>331</v>
      </c>
      <c r="E797" s="148"/>
      <c r="F797" s="134"/>
      <c r="G797" s="282">
        <f>G798</f>
        <v>306.20000000000005</v>
      </c>
      <c r="H797" s="282">
        <f t="shared" ref="H797:I797" si="421">H798</f>
        <v>306.20000000000005</v>
      </c>
      <c r="I797" s="296">
        <f t="shared" si="421"/>
        <v>306.20000000000005</v>
      </c>
      <c r="J797" s="351">
        <f>I797/H797*100</f>
        <v>100</v>
      </c>
      <c r="K797" s="423"/>
    </row>
    <row r="798" spans="2:12" ht="63" x14ac:dyDescent="0.3">
      <c r="B798" s="327" t="s">
        <v>416</v>
      </c>
      <c r="C798" s="107">
        <v>906</v>
      </c>
      <c r="D798" s="105" t="s">
        <v>331</v>
      </c>
      <c r="E798" s="106" t="s">
        <v>229</v>
      </c>
      <c r="F798" s="105"/>
      <c r="G798" s="279">
        <f>G799</f>
        <v>306.20000000000005</v>
      </c>
      <c r="H798" s="279">
        <f t="shared" ref="H798:I798" si="422">H799</f>
        <v>306.20000000000005</v>
      </c>
      <c r="I798" s="299">
        <f t="shared" si="422"/>
        <v>306.20000000000005</v>
      </c>
      <c r="J798" s="195">
        <f t="shared" ref="J798:J807" si="423">I798/H798*100</f>
        <v>100</v>
      </c>
      <c r="K798" s="423"/>
    </row>
    <row r="799" spans="2:12" ht="94.5" x14ac:dyDescent="0.3">
      <c r="B799" s="320" t="s">
        <v>37</v>
      </c>
      <c r="C799" s="118">
        <v>906</v>
      </c>
      <c r="D799" s="108" t="s">
        <v>331</v>
      </c>
      <c r="E799" s="109" t="s">
        <v>257</v>
      </c>
      <c r="F799" s="108"/>
      <c r="G799" s="280">
        <f>G804+G806+G800+G802</f>
        <v>306.20000000000005</v>
      </c>
      <c r="H799" s="280">
        <f t="shared" ref="H799:I799" si="424">H804+H806+H800+H802</f>
        <v>306.20000000000005</v>
      </c>
      <c r="I799" s="300">
        <f t="shared" si="424"/>
        <v>306.20000000000005</v>
      </c>
      <c r="J799" s="195">
        <f t="shared" si="423"/>
        <v>100</v>
      </c>
      <c r="K799" s="423"/>
    </row>
    <row r="800" spans="2:12" ht="63" x14ac:dyDescent="0.3">
      <c r="B800" s="320" t="s">
        <v>622</v>
      </c>
      <c r="C800" s="104">
        <v>906</v>
      </c>
      <c r="D800" s="105" t="s">
        <v>331</v>
      </c>
      <c r="E800" s="109" t="s">
        <v>636</v>
      </c>
      <c r="F800" s="105"/>
      <c r="G800" s="280">
        <f>G801</f>
        <v>39.4</v>
      </c>
      <c r="H800" s="280">
        <f t="shared" ref="H800:I800" si="425">H801</f>
        <v>39.4</v>
      </c>
      <c r="I800" s="300">
        <f t="shared" si="425"/>
        <v>39.4</v>
      </c>
      <c r="J800" s="195">
        <f t="shared" si="423"/>
        <v>100</v>
      </c>
      <c r="K800" s="423"/>
    </row>
    <row r="801" spans="2:13" ht="31.5" x14ac:dyDescent="0.3">
      <c r="B801" s="316" t="s">
        <v>79</v>
      </c>
      <c r="C801" s="93">
        <v>906</v>
      </c>
      <c r="D801" s="94" t="s">
        <v>331</v>
      </c>
      <c r="E801" s="109" t="s">
        <v>636</v>
      </c>
      <c r="F801" s="94" t="s">
        <v>75</v>
      </c>
      <c r="G801" s="280">
        <v>39.4</v>
      </c>
      <c r="H801" s="280">
        <v>39.4</v>
      </c>
      <c r="I801" s="300">
        <v>39.4</v>
      </c>
      <c r="J801" s="195">
        <f t="shared" si="423"/>
        <v>100</v>
      </c>
      <c r="K801" s="423"/>
    </row>
    <row r="802" spans="2:13" ht="63" x14ac:dyDescent="0.3">
      <c r="B802" s="320" t="s">
        <v>622</v>
      </c>
      <c r="C802" s="93">
        <v>906</v>
      </c>
      <c r="D802" s="94" t="s">
        <v>331</v>
      </c>
      <c r="E802" s="95" t="s">
        <v>623</v>
      </c>
      <c r="F802" s="94"/>
      <c r="G802" s="280">
        <f>G803</f>
        <v>91.9</v>
      </c>
      <c r="H802" s="280">
        <f t="shared" ref="H802:I802" si="426">H803</f>
        <v>91.9</v>
      </c>
      <c r="I802" s="300">
        <f t="shared" si="426"/>
        <v>91.9</v>
      </c>
      <c r="J802" s="195">
        <f t="shared" si="423"/>
        <v>100</v>
      </c>
      <c r="K802" s="423"/>
    </row>
    <row r="803" spans="2:13" ht="31.5" x14ac:dyDescent="0.3">
      <c r="B803" s="316" t="s">
        <v>79</v>
      </c>
      <c r="C803" s="93">
        <v>906</v>
      </c>
      <c r="D803" s="94" t="s">
        <v>331</v>
      </c>
      <c r="E803" s="95" t="s">
        <v>623</v>
      </c>
      <c r="F803" s="94" t="s">
        <v>75</v>
      </c>
      <c r="G803" s="280">
        <v>91.9</v>
      </c>
      <c r="H803" s="280">
        <v>91.9</v>
      </c>
      <c r="I803" s="300">
        <v>91.9</v>
      </c>
      <c r="J803" s="195">
        <f t="shared" si="423"/>
        <v>100</v>
      </c>
      <c r="K803" s="423"/>
    </row>
    <row r="804" spans="2:13" ht="78.75" x14ac:dyDescent="0.3">
      <c r="B804" s="316" t="s">
        <v>333</v>
      </c>
      <c r="C804" s="93">
        <v>906</v>
      </c>
      <c r="D804" s="94" t="s">
        <v>331</v>
      </c>
      <c r="E804" s="95" t="s">
        <v>637</v>
      </c>
      <c r="F804" s="94"/>
      <c r="G804" s="280">
        <f>G805</f>
        <v>52.5</v>
      </c>
      <c r="H804" s="280">
        <f t="shared" ref="H804:I804" si="427">H805</f>
        <v>52.5</v>
      </c>
      <c r="I804" s="300">
        <f t="shared" si="427"/>
        <v>52.5</v>
      </c>
      <c r="J804" s="195">
        <f t="shared" si="423"/>
        <v>100</v>
      </c>
      <c r="K804" s="423"/>
    </row>
    <row r="805" spans="2:13" ht="31.5" x14ac:dyDescent="0.3">
      <c r="B805" s="316" t="s">
        <v>79</v>
      </c>
      <c r="C805" s="93">
        <v>906</v>
      </c>
      <c r="D805" s="94" t="s">
        <v>331</v>
      </c>
      <c r="E805" s="95" t="s">
        <v>637</v>
      </c>
      <c r="F805" s="94" t="s">
        <v>75</v>
      </c>
      <c r="G805" s="280">
        <v>52.5</v>
      </c>
      <c r="H805" s="280">
        <v>52.5</v>
      </c>
      <c r="I805" s="300">
        <v>52.5</v>
      </c>
      <c r="J805" s="195">
        <f t="shared" si="423"/>
        <v>100</v>
      </c>
      <c r="K805" s="423"/>
    </row>
    <row r="806" spans="2:13" ht="78.75" x14ac:dyDescent="0.3">
      <c r="B806" s="320" t="s">
        <v>333</v>
      </c>
      <c r="C806" s="93">
        <v>906</v>
      </c>
      <c r="D806" s="94" t="s">
        <v>331</v>
      </c>
      <c r="E806" s="95" t="s">
        <v>488</v>
      </c>
      <c r="F806" s="94"/>
      <c r="G806" s="280">
        <f>G807</f>
        <v>122.4</v>
      </c>
      <c r="H806" s="280">
        <f t="shared" ref="H806:I806" si="428">H807</f>
        <v>122.4</v>
      </c>
      <c r="I806" s="300">
        <f t="shared" si="428"/>
        <v>122.4</v>
      </c>
      <c r="J806" s="195">
        <f t="shared" si="423"/>
        <v>100</v>
      </c>
      <c r="K806" s="423"/>
    </row>
    <row r="807" spans="2:13" ht="32.25" thickBot="1" x14ac:dyDescent="0.35">
      <c r="B807" s="329" t="s">
        <v>79</v>
      </c>
      <c r="C807" s="97">
        <v>906</v>
      </c>
      <c r="D807" s="98" t="s">
        <v>331</v>
      </c>
      <c r="E807" s="99" t="s">
        <v>488</v>
      </c>
      <c r="F807" s="98" t="s">
        <v>75</v>
      </c>
      <c r="G807" s="281">
        <v>122.4</v>
      </c>
      <c r="H807" s="281">
        <v>122.4</v>
      </c>
      <c r="I807" s="301">
        <v>122.4</v>
      </c>
      <c r="J807" s="352">
        <f t="shared" si="423"/>
        <v>100</v>
      </c>
      <c r="K807" s="423"/>
    </row>
    <row r="808" spans="2:13" ht="48" thickBot="1" x14ac:dyDescent="0.35">
      <c r="B808" s="338" t="s">
        <v>463</v>
      </c>
      <c r="C808" s="88">
        <v>906</v>
      </c>
      <c r="D808" s="89" t="s">
        <v>462</v>
      </c>
      <c r="E808" s="102"/>
      <c r="F808" s="89"/>
      <c r="G808" s="282">
        <f>G809</f>
        <v>4208.3</v>
      </c>
      <c r="H808" s="282">
        <f t="shared" ref="H808:I808" si="429">H809</f>
        <v>4208.3</v>
      </c>
      <c r="I808" s="296">
        <f t="shared" si="429"/>
        <v>4208.3</v>
      </c>
      <c r="J808" s="351">
        <f>I808/H808*100</f>
        <v>100</v>
      </c>
      <c r="K808" s="423"/>
    </row>
    <row r="809" spans="2:13" ht="63" x14ac:dyDescent="0.3">
      <c r="B809" s="318" t="s">
        <v>354</v>
      </c>
      <c r="C809" s="104">
        <v>906</v>
      </c>
      <c r="D809" s="91" t="s">
        <v>462</v>
      </c>
      <c r="E809" s="106" t="s">
        <v>229</v>
      </c>
      <c r="F809" s="116"/>
      <c r="G809" s="290">
        <f>G810</f>
        <v>4208.3</v>
      </c>
      <c r="H809" s="290">
        <f t="shared" ref="H809:I809" si="430">H810</f>
        <v>4208.3</v>
      </c>
      <c r="I809" s="310">
        <f t="shared" si="430"/>
        <v>4208.3</v>
      </c>
      <c r="J809" s="195">
        <f t="shared" ref="J809:J814" si="431">I809/H809*100</f>
        <v>100</v>
      </c>
      <c r="K809" s="423"/>
    </row>
    <row r="810" spans="2:13" ht="94.5" x14ac:dyDescent="0.3">
      <c r="B810" s="316" t="s">
        <v>37</v>
      </c>
      <c r="C810" s="118">
        <v>906</v>
      </c>
      <c r="D810" s="94" t="s">
        <v>462</v>
      </c>
      <c r="E810" s="109" t="s">
        <v>257</v>
      </c>
      <c r="F810" s="105"/>
      <c r="G810" s="280">
        <f>G811</f>
        <v>4208.3</v>
      </c>
      <c r="H810" s="280">
        <f t="shared" ref="H810:I810" si="432">H811</f>
        <v>4208.3</v>
      </c>
      <c r="I810" s="300">
        <f t="shared" si="432"/>
        <v>4208.3</v>
      </c>
      <c r="J810" s="195">
        <f t="shared" si="431"/>
        <v>100</v>
      </c>
      <c r="K810" s="423"/>
    </row>
    <row r="811" spans="2:13" ht="78.75" x14ac:dyDescent="0.3">
      <c r="B811" s="316" t="s">
        <v>38</v>
      </c>
      <c r="C811" s="93">
        <v>906</v>
      </c>
      <c r="D811" s="94" t="s">
        <v>462</v>
      </c>
      <c r="E811" s="95" t="s">
        <v>634</v>
      </c>
      <c r="F811" s="94"/>
      <c r="G811" s="280">
        <f>G812</f>
        <v>4208.3</v>
      </c>
      <c r="H811" s="280">
        <f t="shared" ref="H811:I811" si="433">H812</f>
        <v>4208.3</v>
      </c>
      <c r="I811" s="300">
        <f t="shared" si="433"/>
        <v>4208.3</v>
      </c>
      <c r="J811" s="195">
        <f t="shared" si="431"/>
        <v>100</v>
      </c>
      <c r="K811" s="423"/>
    </row>
    <row r="812" spans="2:13" ht="32.25" thickBot="1" x14ac:dyDescent="0.35">
      <c r="B812" s="334" t="s">
        <v>79</v>
      </c>
      <c r="C812" s="107">
        <v>906</v>
      </c>
      <c r="D812" s="112" t="s">
        <v>462</v>
      </c>
      <c r="E812" s="251" t="s">
        <v>634</v>
      </c>
      <c r="F812" s="143" t="s">
        <v>75</v>
      </c>
      <c r="G812" s="287">
        <v>4208.3</v>
      </c>
      <c r="H812" s="287">
        <v>4208.3</v>
      </c>
      <c r="I812" s="307">
        <v>4208.3</v>
      </c>
      <c r="J812" s="195">
        <f t="shared" si="431"/>
        <v>100</v>
      </c>
      <c r="K812" s="423"/>
    </row>
    <row r="813" spans="2:13" ht="32.25" thickBot="1" x14ac:dyDescent="0.35">
      <c r="B813" s="313" t="s">
        <v>280</v>
      </c>
      <c r="C813" s="84">
        <v>912</v>
      </c>
      <c r="D813" s="84"/>
      <c r="E813" s="148"/>
      <c r="F813" s="84"/>
      <c r="G813" s="83">
        <f>G814+G822</f>
        <v>12744</v>
      </c>
      <c r="H813" s="83">
        <f>H814+H822</f>
        <v>12744</v>
      </c>
      <c r="I813" s="253">
        <f>I814+I822</f>
        <v>11286.3</v>
      </c>
      <c r="J813" s="211">
        <f t="shared" si="431"/>
        <v>88.561676082862519</v>
      </c>
      <c r="K813" s="423"/>
    </row>
    <row r="814" spans="2:13" ht="32.25" thickBot="1" x14ac:dyDescent="0.35">
      <c r="B814" s="313" t="s">
        <v>183</v>
      </c>
      <c r="C814" s="84">
        <v>912</v>
      </c>
      <c r="D814" s="85" t="s">
        <v>182</v>
      </c>
      <c r="E814" s="148"/>
      <c r="F814" s="84"/>
      <c r="G814" s="83">
        <f>G815</f>
        <v>10785.2</v>
      </c>
      <c r="H814" s="83">
        <f t="shared" ref="H814:I814" si="434">H815</f>
        <v>10785.2</v>
      </c>
      <c r="I814" s="253">
        <f t="shared" si="434"/>
        <v>9327.5</v>
      </c>
      <c r="J814" s="211">
        <f t="shared" si="431"/>
        <v>86.484256202944763</v>
      </c>
      <c r="K814" s="423"/>
      <c r="M814" s="391"/>
    </row>
    <row r="815" spans="2:13" ht="91.15" customHeight="1" thickBot="1" x14ac:dyDescent="0.35">
      <c r="B815" s="338" t="s">
        <v>296</v>
      </c>
      <c r="C815" s="84">
        <v>912</v>
      </c>
      <c r="D815" s="89" t="s">
        <v>159</v>
      </c>
      <c r="E815" s="206"/>
      <c r="F815" s="89"/>
      <c r="G815" s="282">
        <f>G816</f>
        <v>10785.2</v>
      </c>
      <c r="H815" s="282">
        <f t="shared" ref="H815:I815" si="435">H816</f>
        <v>10785.2</v>
      </c>
      <c r="I815" s="296">
        <f t="shared" si="435"/>
        <v>9327.5</v>
      </c>
      <c r="J815" s="351">
        <f>I815/H815*100</f>
        <v>86.484256202944763</v>
      </c>
      <c r="K815" s="423"/>
    </row>
    <row r="816" spans="2:13" ht="28.9" customHeight="1" x14ac:dyDescent="0.3">
      <c r="B816" s="324" t="s">
        <v>417</v>
      </c>
      <c r="C816" s="104">
        <v>912</v>
      </c>
      <c r="D816" s="105" t="s">
        <v>159</v>
      </c>
      <c r="E816" s="106" t="s">
        <v>40</v>
      </c>
      <c r="F816" s="116"/>
      <c r="G816" s="279">
        <f>G817+G820</f>
        <v>10785.2</v>
      </c>
      <c r="H816" s="279">
        <f t="shared" ref="H816:I816" si="436">H817+H820</f>
        <v>10785.2</v>
      </c>
      <c r="I816" s="299">
        <f t="shared" si="436"/>
        <v>9327.5</v>
      </c>
      <c r="J816" s="195">
        <f t="shared" ref="J816:J822" si="437">I816/H816*100</f>
        <v>86.484256202944763</v>
      </c>
      <c r="K816" s="423"/>
    </row>
    <row r="817" spans="1:11" ht="57" customHeight="1" x14ac:dyDescent="0.3">
      <c r="B817" s="326" t="s">
        <v>117</v>
      </c>
      <c r="C817" s="118">
        <v>912</v>
      </c>
      <c r="D817" s="108" t="s">
        <v>159</v>
      </c>
      <c r="E817" s="108" t="s">
        <v>104</v>
      </c>
      <c r="F817" s="108"/>
      <c r="G817" s="280">
        <f>G818+G819</f>
        <v>6570.6</v>
      </c>
      <c r="H817" s="280">
        <f t="shared" ref="H817:I817" si="438">H818+H819</f>
        <v>6570.6</v>
      </c>
      <c r="I817" s="300">
        <f t="shared" si="438"/>
        <v>5493.6</v>
      </c>
      <c r="J817" s="195">
        <f t="shared" si="437"/>
        <v>83.608802849054882</v>
      </c>
      <c r="K817" s="423"/>
    </row>
    <row r="818" spans="1:11" ht="47.25" x14ac:dyDescent="0.3">
      <c r="B818" s="320" t="s">
        <v>116</v>
      </c>
      <c r="C818" s="118">
        <v>912</v>
      </c>
      <c r="D818" s="108" t="s">
        <v>159</v>
      </c>
      <c r="E818" s="108" t="s">
        <v>104</v>
      </c>
      <c r="F818" s="108" t="s">
        <v>115</v>
      </c>
      <c r="G818" s="280">
        <v>5058.3</v>
      </c>
      <c r="H818" s="280">
        <v>5069.5</v>
      </c>
      <c r="I818" s="300">
        <v>4038.8</v>
      </c>
      <c r="J818" s="195">
        <f t="shared" si="437"/>
        <v>79.668606371437036</v>
      </c>
      <c r="K818" s="423"/>
    </row>
    <row r="819" spans="1:11" ht="63" x14ac:dyDescent="0.3">
      <c r="B819" s="320" t="s">
        <v>119</v>
      </c>
      <c r="C819" s="118">
        <v>912</v>
      </c>
      <c r="D819" s="108" t="s">
        <v>159</v>
      </c>
      <c r="E819" s="108" t="s">
        <v>104</v>
      </c>
      <c r="F819" s="108" t="s">
        <v>118</v>
      </c>
      <c r="G819" s="280">
        <v>1512.3</v>
      </c>
      <c r="H819" s="283">
        <v>1501.1</v>
      </c>
      <c r="I819" s="302">
        <v>1454.8</v>
      </c>
      <c r="J819" s="195">
        <f t="shared" si="437"/>
        <v>96.915595230164556</v>
      </c>
      <c r="K819" s="423"/>
    </row>
    <row r="820" spans="1:11" ht="33.6" customHeight="1" x14ac:dyDescent="0.3">
      <c r="B820" s="324" t="s">
        <v>305</v>
      </c>
      <c r="C820" s="118">
        <v>912</v>
      </c>
      <c r="D820" s="108" t="s">
        <v>159</v>
      </c>
      <c r="E820" s="108" t="s">
        <v>306</v>
      </c>
      <c r="F820" s="105"/>
      <c r="G820" s="280">
        <f>G821</f>
        <v>4214.6000000000004</v>
      </c>
      <c r="H820" s="280">
        <f t="shared" ref="H820:I820" si="439">H821</f>
        <v>4214.6000000000004</v>
      </c>
      <c r="I820" s="300">
        <f t="shared" si="439"/>
        <v>3833.9</v>
      </c>
      <c r="J820" s="195">
        <f t="shared" si="437"/>
        <v>90.967114316898389</v>
      </c>
      <c r="K820" s="423"/>
    </row>
    <row r="821" spans="1:11" ht="48" thickBot="1" x14ac:dyDescent="0.35">
      <c r="B821" s="323" t="s">
        <v>116</v>
      </c>
      <c r="C821" s="111">
        <v>912</v>
      </c>
      <c r="D821" s="121" t="s">
        <v>159</v>
      </c>
      <c r="E821" s="121" t="s">
        <v>306</v>
      </c>
      <c r="F821" s="112" t="s">
        <v>115</v>
      </c>
      <c r="G821" s="280">
        <v>4214.6000000000004</v>
      </c>
      <c r="H821" s="280">
        <v>4214.6000000000004</v>
      </c>
      <c r="I821" s="300">
        <v>3833.9</v>
      </c>
      <c r="J821" s="195">
        <f t="shared" si="437"/>
        <v>90.967114316898389</v>
      </c>
      <c r="K821" s="423"/>
    </row>
    <row r="822" spans="1:11" ht="19.5" thickBot="1" x14ac:dyDescent="0.35">
      <c r="B822" s="313" t="s">
        <v>196</v>
      </c>
      <c r="C822" s="84">
        <v>912</v>
      </c>
      <c r="D822" s="85" t="s">
        <v>89</v>
      </c>
      <c r="E822" s="206"/>
      <c r="F822" s="85"/>
      <c r="G822" s="83">
        <f>G823</f>
        <v>1958.8</v>
      </c>
      <c r="H822" s="83">
        <f t="shared" ref="H822:I822" si="440">H823</f>
        <v>1958.8</v>
      </c>
      <c r="I822" s="253">
        <f t="shared" si="440"/>
        <v>1958.8</v>
      </c>
      <c r="J822" s="211">
        <f t="shared" si="437"/>
        <v>100</v>
      </c>
      <c r="K822" s="423"/>
    </row>
    <row r="823" spans="1:11" ht="19.5" thickBot="1" x14ac:dyDescent="0.35">
      <c r="B823" s="314" t="s">
        <v>169</v>
      </c>
      <c r="C823" s="88">
        <v>912</v>
      </c>
      <c r="D823" s="89">
        <v>1001</v>
      </c>
      <c r="E823" s="89"/>
      <c r="F823" s="89"/>
      <c r="G823" s="282">
        <f>G824</f>
        <v>1958.8</v>
      </c>
      <c r="H823" s="282">
        <f t="shared" ref="H823:I823" si="441">H824</f>
        <v>1958.8</v>
      </c>
      <c r="I823" s="296">
        <f t="shared" si="441"/>
        <v>1958.8</v>
      </c>
      <c r="J823" s="351">
        <f>I823/H823*100</f>
        <v>100</v>
      </c>
      <c r="K823" s="423"/>
    </row>
    <row r="824" spans="1:11" ht="31.5" x14ac:dyDescent="0.3">
      <c r="B824" s="324" t="s">
        <v>417</v>
      </c>
      <c r="C824" s="207">
        <v>912</v>
      </c>
      <c r="D824" s="105" t="s">
        <v>176</v>
      </c>
      <c r="E824" s="105" t="s">
        <v>40</v>
      </c>
      <c r="F824" s="116"/>
      <c r="G824" s="279">
        <f>G825</f>
        <v>1958.8</v>
      </c>
      <c r="H824" s="279">
        <f t="shared" ref="H824:I824" si="442">H825</f>
        <v>1958.8</v>
      </c>
      <c r="I824" s="299">
        <f t="shared" si="442"/>
        <v>1958.8</v>
      </c>
      <c r="J824" s="195">
        <f t="shared" ref="J824:J828" si="443">I824/H824*100</f>
        <v>100</v>
      </c>
      <c r="K824" s="423"/>
    </row>
    <row r="825" spans="1:11" ht="78.75" x14ac:dyDescent="0.3">
      <c r="B825" s="326" t="s">
        <v>103</v>
      </c>
      <c r="C825" s="107">
        <v>912</v>
      </c>
      <c r="D825" s="105">
        <v>1001</v>
      </c>
      <c r="E825" s="122" t="s">
        <v>378</v>
      </c>
      <c r="F825" s="105"/>
      <c r="G825" s="280">
        <f>G826</f>
        <v>1958.8</v>
      </c>
      <c r="H825" s="280">
        <f t="shared" ref="H825:I825" si="444">H826</f>
        <v>1958.8</v>
      </c>
      <c r="I825" s="300">
        <f t="shared" si="444"/>
        <v>1958.8</v>
      </c>
      <c r="J825" s="195">
        <f t="shared" si="443"/>
        <v>100</v>
      </c>
      <c r="K825" s="423"/>
    </row>
    <row r="826" spans="1:11" ht="63.75" thickBot="1" x14ac:dyDescent="0.35">
      <c r="B826" s="340" t="s">
        <v>147</v>
      </c>
      <c r="C826" s="111">
        <v>912</v>
      </c>
      <c r="D826" s="112">
        <v>1001</v>
      </c>
      <c r="E826" s="137" t="s">
        <v>378</v>
      </c>
      <c r="F826" s="112" t="s">
        <v>281</v>
      </c>
      <c r="G826" s="281">
        <v>1958.8</v>
      </c>
      <c r="H826" s="281">
        <v>1958.8</v>
      </c>
      <c r="I826" s="301">
        <v>1958.8</v>
      </c>
      <c r="J826" s="195">
        <f t="shared" si="443"/>
        <v>100</v>
      </c>
      <c r="K826" s="423"/>
    </row>
    <row r="827" spans="1:11" ht="19.5" thickBot="1" x14ac:dyDescent="0.35">
      <c r="B827" s="313" t="s">
        <v>278</v>
      </c>
      <c r="C827" s="84">
        <v>913</v>
      </c>
      <c r="D827" s="84"/>
      <c r="E827" s="134"/>
      <c r="F827" s="85"/>
      <c r="G827" s="83">
        <f>G828+G836</f>
        <v>9188.4</v>
      </c>
      <c r="H827" s="83">
        <f>H828+H836</f>
        <v>9188.4</v>
      </c>
      <c r="I827" s="253">
        <f>I828+I836</f>
        <v>9184.8999999999978</v>
      </c>
      <c r="J827" s="211">
        <f t="shared" si="443"/>
        <v>99.961908493317637</v>
      </c>
      <c r="K827" s="423"/>
    </row>
    <row r="828" spans="1:11" ht="32.25" thickBot="1" x14ac:dyDescent="0.35">
      <c r="B828" s="313" t="s">
        <v>183</v>
      </c>
      <c r="C828" s="84">
        <v>913</v>
      </c>
      <c r="D828" s="85" t="s">
        <v>182</v>
      </c>
      <c r="E828" s="134"/>
      <c r="F828" s="85"/>
      <c r="G828" s="83">
        <f>G829</f>
        <v>9063.5</v>
      </c>
      <c r="H828" s="83">
        <f t="shared" ref="H828:I829" si="445">H829</f>
        <v>9063.5</v>
      </c>
      <c r="I828" s="253">
        <f t="shared" si="445"/>
        <v>9060.0999999999985</v>
      </c>
      <c r="J828" s="211">
        <f t="shared" si="443"/>
        <v>99.962486897997451</v>
      </c>
      <c r="K828" s="423"/>
    </row>
    <row r="829" spans="1:11" ht="92.45" customHeight="1" thickBot="1" x14ac:dyDescent="0.35">
      <c r="B829" s="347" t="s">
        <v>80</v>
      </c>
      <c r="C829" s="208">
        <v>913</v>
      </c>
      <c r="D829" s="209" t="s">
        <v>297</v>
      </c>
      <c r="E829" s="210"/>
      <c r="F829" s="209"/>
      <c r="G829" s="291">
        <f>G830</f>
        <v>9063.5</v>
      </c>
      <c r="H829" s="291">
        <f t="shared" si="445"/>
        <v>9063.5</v>
      </c>
      <c r="I829" s="298">
        <f t="shared" si="445"/>
        <v>9060.0999999999985</v>
      </c>
      <c r="J829" s="351">
        <f>I829/H829*100</f>
        <v>99.962486897997451</v>
      </c>
      <c r="K829" s="423"/>
    </row>
    <row r="830" spans="1:11" ht="31.5" x14ac:dyDescent="0.3">
      <c r="B830" s="324" t="s">
        <v>417</v>
      </c>
      <c r="C830" s="104">
        <v>913</v>
      </c>
      <c r="D830" s="105" t="s">
        <v>297</v>
      </c>
      <c r="E830" s="106" t="s">
        <v>40</v>
      </c>
      <c r="F830" s="116"/>
      <c r="G830" s="279">
        <f>G831+G834</f>
        <v>9063.5</v>
      </c>
      <c r="H830" s="279">
        <f t="shared" ref="H830:I830" si="446">H831+H834</f>
        <v>9063.5</v>
      </c>
      <c r="I830" s="299">
        <f t="shared" si="446"/>
        <v>9060.0999999999985</v>
      </c>
      <c r="J830" s="195">
        <f t="shared" ref="J830:J836" si="447">I830/H830*100</f>
        <v>99.962486897997451</v>
      </c>
      <c r="K830" s="423"/>
    </row>
    <row r="831" spans="1:11" ht="63" x14ac:dyDescent="0.3">
      <c r="A831" s="254"/>
      <c r="B831" s="326" t="s">
        <v>117</v>
      </c>
      <c r="C831" s="118">
        <v>913</v>
      </c>
      <c r="D831" s="108" t="s">
        <v>297</v>
      </c>
      <c r="E831" s="108" t="s">
        <v>104</v>
      </c>
      <c r="F831" s="108"/>
      <c r="G831" s="280">
        <f>G832+G833</f>
        <v>5158.2</v>
      </c>
      <c r="H831" s="280">
        <f t="shared" ref="H831:I831" si="448">H832+H833</f>
        <v>5158.2</v>
      </c>
      <c r="I831" s="300">
        <f t="shared" si="448"/>
        <v>5155.8999999999996</v>
      </c>
      <c r="J831" s="195">
        <f t="shared" si="447"/>
        <v>99.955410802217827</v>
      </c>
      <c r="K831" s="423"/>
    </row>
    <row r="832" spans="1:11" ht="47.25" x14ac:dyDescent="0.3">
      <c r="A832" s="254"/>
      <c r="B832" s="320" t="s">
        <v>116</v>
      </c>
      <c r="C832" s="118">
        <v>913</v>
      </c>
      <c r="D832" s="108" t="s">
        <v>297</v>
      </c>
      <c r="E832" s="108" t="s">
        <v>104</v>
      </c>
      <c r="F832" s="108" t="s">
        <v>115</v>
      </c>
      <c r="G832" s="280">
        <v>4371.3</v>
      </c>
      <c r="H832" s="280">
        <v>4371.3</v>
      </c>
      <c r="I832" s="300">
        <v>4370.2</v>
      </c>
      <c r="J832" s="195">
        <f t="shared" si="447"/>
        <v>99.974835861185454</v>
      </c>
      <c r="K832" s="423"/>
    </row>
    <row r="833" spans="1:11" ht="63" x14ac:dyDescent="0.3">
      <c r="A833" s="254"/>
      <c r="B833" s="320" t="s">
        <v>119</v>
      </c>
      <c r="C833" s="118">
        <v>913</v>
      </c>
      <c r="D833" s="108" t="s">
        <v>297</v>
      </c>
      <c r="E833" s="108" t="s">
        <v>104</v>
      </c>
      <c r="F833" s="108" t="s">
        <v>118</v>
      </c>
      <c r="G833" s="280">
        <v>786.9</v>
      </c>
      <c r="H833" s="280">
        <v>786.9</v>
      </c>
      <c r="I833" s="300">
        <v>785.7</v>
      </c>
      <c r="J833" s="195">
        <f t="shared" si="447"/>
        <v>99.847502859321395</v>
      </c>
      <c r="K833" s="423"/>
    </row>
    <row r="834" spans="1:11" ht="63" x14ac:dyDescent="0.3">
      <c r="A834" s="254"/>
      <c r="B834" s="320" t="s">
        <v>298</v>
      </c>
      <c r="C834" s="118">
        <v>913</v>
      </c>
      <c r="D834" s="108" t="s">
        <v>297</v>
      </c>
      <c r="E834" s="108" t="s">
        <v>151</v>
      </c>
      <c r="F834" s="108"/>
      <c r="G834" s="280">
        <f>G835</f>
        <v>3905.3</v>
      </c>
      <c r="H834" s="280">
        <f t="shared" ref="H834:I834" si="449">H835</f>
        <v>3905.3</v>
      </c>
      <c r="I834" s="280">
        <f t="shared" si="449"/>
        <v>3904.2</v>
      </c>
      <c r="J834" s="195">
        <f t="shared" si="447"/>
        <v>99.971833149822032</v>
      </c>
      <c r="K834" s="423"/>
    </row>
    <row r="835" spans="1:11" ht="48" thickBot="1" x14ac:dyDescent="0.35">
      <c r="B835" s="325" t="s">
        <v>116</v>
      </c>
      <c r="C835" s="111">
        <v>913</v>
      </c>
      <c r="D835" s="121" t="s">
        <v>297</v>
      </c>
      <c r="E835" s="121" t="s">
        <v>151</v>
      </c>
      <c r="F835" s="94" t="s">
        <v>115</v>
      </c>
      <c r="G835" s="280">
        <v>3905.3</v>
      </c>
      <c r="H835" s="280">
        <v>3905.3</v>
      </c>
      <c r="I835" s="300">
        <v>3904.2</v>
      </c>
      <c r="J835" s="195">
        <f t="shared" si="447"/>
        <v>99.971833149822032</v>
      </c>
      <c r="K835" s="423"/>
    </row>
    <row r="836" spans="1:11" ht="19.5" thickBot="1" x14ac:dyDescent="0.35">
      <c r="B836" s="313" t="s">
        <v>196</v>
      </c>
      <c r="C836" s="84">
        <v>913</v>
      </c>
      <c r="D836" s="85" t="s">
        <v>89</v>
      </c>
      <c r="E836" s="136"/>
      <c r="F836" s="85"/>
      <c r="G836" s="292">
        <f>G837</f>
        <v>124.9</v>
      </c>
      <c r="H836" s="292">
        <f t="shared" ref="H836:I836" si="450">H837</f>
        <v>124.9</v>
      </c>
      <c r="I836" s="295">
        <f t="shared" si="450"/>
        <v>124.8</v>
      </c>
      <c r="J836" s="211">
        <f t="shared" si="447"/>
        <v>99.919935948759004</v>
      </c>
      <c r="K836" s="423"/>
    </row>
    <row r="837" spans="1:11" ht="19.5" thickBot="1" x14ac:dyDescent="0.35">
      <c r="B837" s="314" t="s">
        <v>169</v>
      </c>
      <c r="C837" s="84">
        <v>913</v>
      </c>
      <c r="D837" s="89">
        <v>1001</v>
      </c>
      <c r="E837" s="89"/>
      <c r="F837" s="89"/>
      <c r="G837" s="293">
        <f>G838</f>
        <v>124.9</v>
      </c>
      <c r="H837" s="293">
        <f t="shared" ref="H837:I839" si="451">H838</f>
        <v>124.9</v>
      </c>
      <c r="I837" s="297">
        <f t="shared" si="451"/>
        <v>124.8</v>
      </c>
      <c r="J837" s="351">
        <f>I837/H837*100</f>
        <v>99.919935948759004</v>
      </c>
      <c r="K837" s="423"/>
    </row>
    <row r="838" spans="1:11" ht="31.5" x14ac:dyDescent="0.3">
      <c r="B838" s="324" t="s">
        <v>417</v>
      </c>
      <c r="C838" s="104">
        <v>913</v>
      </c>
      <c r="D838" s="105" t="s">
        <v>176</v>
      </c>
      <c r="E838" s="106" t="s">
        <v>40</v>
      </c>
      <c r="F838" s="116"/>
      <c r="G838" s="286">
        <f>G839</f>
        <v>124.9</v>
      </c>
      <c r="H838" s="286">
        <f t="shared" si="451"/>
        <v>124.9</v>
      </c>
      <c r="I838" s="306">
        <f t="shared" si="451"/>
        <v>124.8</v>
      </c>
      <c r="J838" s="195">
        <f t="shared" ref="J838:J842" si="452">I838/H838*100</f>
        <v>99.919935948759004</v>
      </c>
      <c r="K838" s="423"/>
    </row>
    <row r="839" spans="1:11" ht="78.75" x14ac:dyDescent="0.3">
      <c r="B839" s="326" t="s">
        <v>103</v>
      </c>
      <c r="C839" s="107">
        <v>913</v>
      </c>
      <c r="D839" s="105" t="s">
        <v>176</v>
      </c>
      <c r="E839" s="122" t="s">
        <v>378</v>
      </c>
      <c r="F839" s="105"/>
      <c r="G839" s="280">
        <f>G840</f>
        <v>124.9</v>
      </c>
      <c r="H839" s="280">
        <f t="shared" si="451"/>
        <v>124.9</v>
      </c>
      <c r="I839" s="300">
        <f t="shared" si="451"/>
        <v>124.8</v>
      </c>
      <c r="J839" s="195">
        <f t="shared" si="452"/>
        <v>99.919935948759004</v>
      </c>
      <c r="K839" s="423"/>
    </row>
    <row r="840" spans="1:11" ht="63.75" thickBot="1" x14ac:dyDescent="0.35">
      <c r="B840" s="340" t="s">
        <v>147</v>
      </c>
      <c r="C840" s="97">
        <v>913</v>
      </c>
      <c r="D840" s="213" t="s">
        <v>176</v>
      </c>
      <c r="E840" s="137" t="s">
        <v>378</v>
      </c>
      <c r="F840" s="121" t="s">
        <v>281</v>
      </c>
      <c r="G840" s="281">
        <v>124.9</v>
      </c>
      <c r="H840" s="281">
        <v>124.9</v>
      </c>
      <c r="I840" s="301">
        <v>124.8</v>
      </c>
      <c r="J840" s="195">
        <f t="shared" si="452"/>
        <v>99.919935948759004</v>
      </c>
      <c r="K840" s="423"/>
    </row>
    <row r="841" spans="1:11" ht="62.45" customHeight="1" thickBot="1" x14ac:dyDescent="0.35">
      <c r="B841" s="313" t="s">
        <v>279</v>
      </c>
      <c r="C841" s="84">
        <v>919</v>
      </c>
      <c r="D841" s="176"/>
      <c r="E841" s="134"/>
      <c r="F841" s="134"/>
      <c r="G841" s="83">
        <f>G842+G856</f>
        <v>26587.699999999997</v>
      </c>
      <c r="H841" s="83">
        <f t="shared" ref="H841:I841" si="453">H842+H856</f>
        <v>26587.699999999997</v>
      </c>
      <c r="I841" s="253">
        <f t="shared" si="453"/>
        <v>25531.9</v>
      </c>
      <c r="J841" s="211">
        <f t="shared" si="452"/>
        <v>96.028990849152066</v>
      </c>
      <c r="K841" s="423"/>
    </row>
    <row r="842" spans="1:11" ht="32.25" thickBot="1" x14ac:dyDescent="0.35">
      <c r="B842" s="313" t="s">
        <v>183</v>
      </c>
      <c r="C842" s="84">
        <v>919</v>
      </c>
      <c r="D842" s="85" t="s">
        <v>182</v>
      </c>
      <c r="E842" s="134"/>
      <c r="F842" s="134"/>
      <c r="G842" s="83">
        <f>G843+G852</f>
        <v>24895.499999999996</v>
      </c>
      <c r="H842" s="83">
        <f t="shared" ref="H842:I842" si="454">H843+H852</f>
        <v>24895.499999999996</v>
      </c>
      <c r="I842" s="253">
        <f t="shared" si="454"/>
        <v>24346.5</v>
      </c>
      <c r="J842" s="211">
        <f t="shared" si="452"/>
        <v>97.794782189552336</v>
      </c>
      <c r="K842" s="423"/>
    </row>
    <row r="843" spans="1:11" ht="94.15" customHeight="1" thickBot="1" x14ac:dyDescent="0.35">
      <c r="B843" s="314" t="s">
        <v>80</v>
      </c>
      <c r="C843" s="88">
        <v>919</v>
      </c>
      <c r="D843" s="89" t="s">
        <v>297</v>
      </c>
      <c r="E843" s="134"/>
      <c r="F843" s="85"/>
      <c r="G843" s="282">
        <f>G844</f>
        <v>24410.899999999998</v>
      </c>
      <c r="H843" s="282">
        <f t="shared" ref="H843:I843" si="455">H844</f>
        <v>24410.899999999998</v>
      </c>
      <c r="I843" s="296">
        <f t="shared" si="455"/>
        <v>24346.5</v>
      </c>
      <c r="J843" s="351">
        <f>I843/H843*100</f>
        <v>99.736183426256304</v>
      </c>
      <c r="K843" s="423"/>
    </row>
    <row r="844" spans="1:11" ht="31.5" x14ac:dyDescent="0.3">
      <c r="B844" s="324" t="s">
        <v>417</v>
      </c>
      <c r="C844" s="104">
        <v>919</v>
      </c>
      <c r="D844" s="105" t="s">
        <v>297</v>
      </c>
      <c r="E844" s="106" t="s">
        <v>40</v>
      </c>
      <c r="F844" s="147"/>
      <c r="G844" s="279">
        <f>G845+G848+G850</f>
        <v>24410.899999999998</v>
      </c>
      <c r="H844" s="279">
        <f t="shared" ref="H844:I844" si="456">H845+H848+H850</f>
        <v>24410.899999999998</v>
      </c>
      <c r="I844" s="279">
        <f t="shared" si="456"/>
        <v>24346.5</v>
      </c>
      <c r="J844" s="195">
        <f t="shared" ref="J844:J851" si="457">I844/H844*100</f>
        <v>99.736183426256304</v>
      </c>
      <c r="K844" s="423"/>
    </row>
    <row r="845" spans="1:11" ht="63" x14ac:dyDescent="0.3">
      <c r="B845" s="326" t="s">
        <v>117</v>
      </c>
      <c r="C845" s="118">
        <v>919</v>
      </c>
      <c r="D845" s="108" t="s">
        <v>297</v>
      </c>
      <c r="E845" s="106" t="s">
        <v>104</v>
      </c>
      <c r="F845" s="203"/>
      <c r="G845" s="280">
        <f>G846+G847</f>
        <v>24227.399999999998</v>
      </c>
      <c r="H845" s="280">
        <f t="shared" ref="H845:I845" si="458">H846+H847</f>
        <v>24227.399999999998</v>
      </c>
      <c r="I845" s="300">
        <f t="shared" si="458"/>
        <v>24163</v>
      </c>
      <c r="J845" s="195">
        <f t="shared" si="457"/>
        <v>99.734185261315716</v>
      </c>
      <c r="K845" s="423"/>
    </row>
    <row r="846" spans="1:11" ht="47.25" x14ac:dyDescent="0.3">
      <c r="B846" s="348" t="s">
        <v>116</v>
      </c>
      <c r="C846" s="118">
        <v>919</v>
      </c>
      <c r="D846" s="108" t="s">
        <v>297</v>
      </c>
      <c r="E846" s="106" t="s">
        <v>104</v>
      </c>
      <c r="F846" s="108" t="s">
        <v>115</v>
      </c>
      <c r="G846" s="280">
        <v>21471.8</v>
      </c>
      <c r="H846" s="280">
        <v>21468.3</v>
      </c>
      <c r="I846" s="300">
        <v>21404.1</v>
      </c>
      <c r="J846" s="195">
        <f t="shared" si="457"/>
        <v>99.700954430485879</v>
      </c>
      <c r="K846" s="423"/>
    </row>
    <row r="847" spans="1:11" ht="63" x14ac:dyDescent="0.3">
      <c r="B847" s="349" t="s">
        <v>119</v>
      </c>
      <c r="C847" s="111">
        <v>919</v>
      </c>
      <c r="D847" s="121" t="s">
        <v>297</v>
      </c>
      <c r="E847" s="106" t="s">
        <v>104</v>
      </c>
      <c r="F847" s="121" t="s">
        <v>118</v>
      </c>
      <c r="G847" s="281">
        <v>2755.6</v>
      </c>
      <c r="H847" s="284">
        <v>2759.1</v>
      </c>
      <c r="I847" s="303">
        <v>2758.9</v>
      </c>
      <c r="J847" s="399">
        <f t="shared" si="457"/>
        <v>99.992751259468676</v>
      </c>
      <c r="K847" s="423"/>
    </row>
    <row r="848" spans="1:11" ht="120" customHeight="1" x14ac:dyDescent="0.3">
      <c r="B848" s="316" t="s">
        <v>824</v>
      </c>
      <c r="C848" s="93">
        <v>919</v>
      </c>
      <c r="D848" s="94" t="s">
        <v>297</v>
      </c>
      <c r="E848" s="94" t="s">
        <v>825</v>
      </c>
      <c r="F848" s="219"/>
      <c r="G848" s="404">
        <f>G849</f>
        <v>13</v>
      </c>
      <c r="H848" s="404">
        <f t="shared" ref="H848:I848" si="459">H849</f>
        <v>13</v>
      </c>
      <c r="I848" s="404">
        <f t="shared" si="459"/>
        <v>13</v>
      </c>
      <c r="J848" s="393">
        <f t="shared" si="457"/>
        <v>100</v>
      </c>
      <c r="K848" s="423"/>
    </row>
    <row r="849" spans="2:13" ht="47.25" x14ac:dyDescent="0.3">
      <c r="B849" s="316" t="s">
        <v>116</v>
      </c>
      <c r="C849" s="93">
        <v>919</v>
      </c>
      <c r="D849" s="94" t="s">
        <v>297</v>
      </c>
      <c r="E849" s="94" t="s">
        <v>825</v>
      </c>
      <c r="F849" s="94" t="s">
        <v>115</v>
      </c>
      <c r="G849" s="404">
        <v>13</v>
      </c>
      <c r="H849" s="395">
        <v>13</v>
      </c>
      <c r="I849" s="395">
        <v>13</v>
      </c>
      <c r="J849" s="195">
        <f t="shared" si="457"/>
        <v>100</v>
      </c>
      <c r="K849" s="423"/>
    </row>
    <row r="850" spans="2:13" ht="93.6" customHeight="1" x14ac:dyDescent="0.3">
      <c r="B850" s="316" t="s">
        <v>826</v>
      </c>
      <c r="C850" s="93">
        <v>919</v>
      </c>
      <c r="D850" s="94" t="s">
        <v>297</v>
      </c>
      <c r="E850" s="95" t="s">
        <v>827</v>
      </c>
      <c r="F850" s="108"/>
      <c r="G850" s="404">
        <f>G851</f>
        <v>170.5</v>
      </c>
      <c r="H850" s="404">
        <f t="shared" ref="H850:I850" si="460">H851</f>
        <v>170.5</v>
      </c>
      <c r="I850" s="404">
        <f t="shared" si="460"/>
        <v>170.5</v>
      </c>
      <c r="J850" s="195">
        <f t="shared" si="457"/>
        <v>100</v>
      </c>
      <c r="K850" s="423"/>
    </row>
    <row r="851" spans="2:13" ht="42.6" customHeight="1" thickBot="1" x14ac:dyDescent="0.35">
      <c r="B851" s="329" t="s">
        <v>116</v>
      </c>
      <c r="C851" s="97">
        <v>919</v>
      </c>
      <c r="D851" s="98" t="s">
        <v>297</v>
      </c>
      <c r="E851" s="99" t="s">
        <v>827</v>
      </c>
      <c r="F851" s="112" t="s">
        <v>115</v>
      </c>
      <c r="G851" s="406">
        <v>170.5</v>
      </c>
      <c r="H851" s="410">
        <v>170.5</v>
      </c>
      <c r="I851" s="396">
        <v>170.5</v>
      </c>
      <c r="J851" s="397">
        <f t="shared" si="457"/>
        <v>100</v>
      </c>
      <c r="K851" s="423"/>
    </row>
    <row r="852" spans="2:13" ht="28.9" customHeight="1" thickBot="1" x14ac:dyDescent="0.35">
      <c r="B852" s="314" t="s">
        <v>106</v>
      </c>
      <c r="C852" s="88">
        <v>919</v>
      </c>
      <c r="D852" s="89" t="s">
        <v>95</v>
      </c>
      <c r="E852" s="89"/>
      <c r="F852" s="89"/>
      <c r="G852" s="282">
        <f>G853</f>
        <v>484.6</v>
      </c>
      <c r="H852" s="282">
        <f t="shared" ref="H852:I852" si="461">H853</f>
        <v>484.6</v>
      </c>
      <c r="I852" s="296">
        <f t="shared" si="461"/>
        <v>0</v>
      </c>
      <c r="J852" s="212">
        <f>I852/H852*100</f>
        <v>0</v>
      </c>
      <c r="K852" s="423"/>
    </row>
    <row r="853" spans="2:13" ht="31.5" x14ac:dyDescent="0.3">
      <c r="B853" s="324" t="s">
        <v>417</v>
      </c>
      <c r="C853" s="107">
        <v>919</v>
      </c>
      <c r="D853" s="112" t="s">
        <v>95</v>
      </c>
      <c r="E853" s="106" t="s">
        <v>40</v>
      </c>
      <c r="F853" s="112"/>
      <c r="G853" s="287">
        <f>G854</f>
        <v>484.6</v>
      </c>
      <c r="H853" s="287">
        <f t="shared" ref="H853:I853" si="462">H854</f>
        <v>484.6</v>
      </c>
      <c r="I853" s="307">
        <f t="shared" si="462"/>
        <v>0</v>
      </c>
      <c r="J853" s="195">
        <f t="shared" ref="J853:J856" si="463">I853/H853*100</f>
        <v>0</v>
      </c>
      <c r="K853" s="423"/>
    </row>
    <row r="854" spans="2:13" ht="43.15" customHeight="1" x14ac:dyDescent="0.3">
      <c r="B854" s="326" t="s">
        <v>148</v>
      </c>
      <c r="C854" s="118">
        <v>919</v>
      </c>
      <c r="D854" s="108" t="s">
        <v>95</v>
      </c>
      <c r="E854" s="122" t="s">
        <v>589</v>
      </c>
      <c r="F854" s="108"/>
      <c r="G854" s="283">
        <f>G855</f>
        <v>484.6</v>
      </c>
      <c r="H854" s="283">
        <f>H855</f>
        <v>484.6</v>
      </c>
      <c r="I854" s="302">
        <f>I855</f>
        <v>0</v>
      </c>
      <c r="J854" s="195">
        <f t="shared" si="463"/>
        <v>0</v>
      </c>
      <c r="K854" s="423"/>
    </row>
    <row r="855" spans="2:13" ht="45" customHeight="1" thickBot="1" x14ac:dyDescent="0.35">
      <c r="B855" s="334" t="s">
        <v>116</v>
      </c>
      <c r="C855" s="107">
        <v>919</v>
      </c>
      <c r="D855" s="112" t="s">
        <v>95</v>
      </c>
      <c r="E855" s="137" t="s">
        <v>589</v>
      </c>
      <c r="F855" s="112" t="s">
        <v>115</v>
      </c>
      <c r="G855" s="284">
        <v>484.6</v>
      </c>
      <c r="H855" s="284">
        <v>484.6</v>
      </c>
      <c r="I855" s="311">
        <v>0</v>
      </c>
      <c r="J855" s="195">
        <f t="shared" si="463"/>
        <v>0</v>
      </c>
      <c r="K855" s="423"/>
    </row>
    <row r="856" spans="2:13" ht="13.15" customHeight="1" thickBot="1" x14ac:dyDescent="0.35">
      <c r="B856" s="313" t="s">
        <v>196</v>
      </c>
      <c r="C856" s="84">
        <v>919</v>
      </c>
      <c r="D856" s="85" t="s">
        <v>89</v>
      </c>
      <c r="E856" s="136"/>
      <c r="F856" s="85"/>
      <c r="G856" s="292">
        <f>G857</f>
        <v>1692.2</v>
      </c>
      <c r="H856" s="292">
        <f t="shared" ref="H856:I856" si="464">H857</f>
        <v>1692.2</v>
      </c>
      <c r="I856" s="295">
        <f t="shared" si="464"/>
        <v>1185.4000000000001</v>
      </c>
      <c r="J856" s="211">
        <f t="shared" si="463"/>
        <v>70.050821415908288</v>
      </c>
      <c r="K856" s="423"/>
    </row>
    <row r="857" spans="2:13" ht="14.45" customHeight="1" thickBot="1" x14ac:dyDescent="0.35">
      <c r="B857" s="314" t="s">
        <v>169</v>
      </c>
      <c r="C857" s="84">
        <v>919</v>
      </c>
      <c r="D857" s="89">
        <v>1001</v>
      </c>
      <c r="E857" s="89"/>
      <c r="F857" s="89"/>
      <c r="G857" s="293">
        <f>G858</f>
        <v>1692.2</v>
      </c>
      <c r="H857" s="293">
        <f t="shared" ref="H857:I857" si="465">H858</f>
        <v>1692.2</v>
      </c>
      <c r="I857" s="297">
        <f t="shared" si="465"/>
        <v>1185.4000000000001</v>
      </c>
      <c r="J857" s="351">
        <f>I857/H857*100</f>
        <v>70.050821415908288</v>
      </c>
      <c r="K857" s="423"/>
    </row>
    <row r="858" spans="2:13" ht="31.5" x14ac:dyDescent="0.3">
      <c r="B858" s="324" t="s">
        <v>417</v>
      </c>
      <c r="C858" s="104">
        <v>919</v>
      </c>
      <c r="D858" s="112">
        <v>1001</v>
      </c>
      <c r="E858" s="106" t="s">
        <v>40</v>
      </c>
      <c r="F858" s="105"/>
      <c r="G858" s="286">
        <f>G859</f>
        <v>1692.2</v>
      </c>
      <c r="H858" s="286">
        <f t="shared" ref="H858:I858" si="466">H859</f>
        <v>1692.2</v>
      </c>
      <c r="I858" s="306">
        <f t="shared" si="466"/>
        <v>1185.4000000000001</v>
      </c>
      <c r="J858" s="195">
        <f t="shared" ref="J858:J860" si="467">I858/H858*100</f>
        <v>70.050821415908288</v>
      </c>
      <c r="K858" s="423"/>
    </row>
    <row r="859" spans="2:13" ht="74.45" customHeight="1" x14ac:dyDescent="0.3">
      <c r="B859" s="326" t="s">
        <v>103</v>
      </c>
      <c r="C859" s="118">
        <v>919</v>
      </c>
      <c r="D859" s="108">
        <v>1001</v>
      </c>
      <c r="E859" s="122" t="s">
        <v>378</v>
      </c>
      <c r="F859" s="108"/>
      <c r="G859" s="283">
        <f>G860</f>
        <v>1692.2</v>
      </c>
      <c r="H859" s="283">
        <f t="shared" ref="H859:I859" si="468">H860</f>
        <v>1692.2</v>
      </c>
      <c r="I859" s="302">
        <f t="shared" si="468"/>
        <v>1185.4000000000001</v>
      </c>
      <c r="J859" s="195">
        <f t="shared" si="467"/>
        <v>70.050821415908288</v>
      </c>
      <c r="K859" s="423"/>
    </row>
    <row r="860" spans="2:13" ht="45" customHeight="1" thickBot="1" x14ac:dyDescent="0.35">
      <c r="B860" s="350" t="s">
        <v>147</v>
      </c>
      <c r="C860" s="214">
        <v>919</v>
      </c>
      <c r="D860" s="215">
        <v>1001</v>
      </c>
      <c r="E860" s="255" t="s">
        <v>378</v>
      </c>
      <c r="F860" s="216" t="s">
        <v>281</v>
      </c>
      <c r="G860" s="294">
        <v>1692.2</v>
      </c>
      <c r="H860" s="294">
        <v>1692.2</v>
      </c>
      <c r="I860" s="312">
        <v>1185.4000000000001</v>
      </c>
      <c r="J860" s="445">
        <f t="shared" si="467"/>
        <v>70.050821415908288</v>
      </c>
      <c r="K860" s="423"/>
    </row>
    <row r="861" spans="2:13" s="37" customFormat="1" ht="26.25" customHeight="1" x14ac:dyDescent="0.3">
      <c r="B861" s="149"/>
      <c r="C861" s="150"/>
      <c r="D861" s="151"/>
      <c r="E861" s="152"/>
      <c r="F861" s="151"/>
      <c r="G861" s="150"/>
      <c r="H861" s="150"/>
      <c r="I861" s="150"/>
      <c r="J861" s="266"/>
      <c r="K861" s="424"/>
      <c r="L861" s="268"/>
      <c r="M861" s="45"/>
    </row>
    <row r="862" spans="2:13" s="37" customFormat="1" ht="18.75" customHeight="1" x14ac:dyDescent="0.3">
      <c r="B862" s="149"/>
      <c r="C862" s="151"/>
      <c r="D862" s="153"/>
      <c r="E862" s="78"/>
      <c r="F862" s="153"/>
      <c r="G862" s="154"/>
      <c r="H862" s="154"/>
      <c r="I862" s="154"/>
      <c r="J862" s="266"/>
      <c r="K862" s="424"/>
      <c r="L862" s="268"/>
      <c r="M862" s="45"/>
    </row>
    <row r="863" spans="2:13" s="37" customFormat="1" ht="17.25" customHeight="1" x14ac:dyDescent="0.3">
      <c r="B863" s="149"/>
      <c r="C863" s="151"/>
      <c r="D863" s="153"/>
      <c r="E863" s="78"/>
      <c r="F863" s="153"/>
      <c r="G863" s="154"/>
      <c r="H863" s="154"/>
      <c r="I863" s="154"/>
      <c r="J863" s="266"/>
      <c r="K863" s="424"/>
      <c r="L863" s="268"/>
      <c r="M863" s="45"/>
    </row>
    <row r="864" spans="2:13" s="37" customFormat="1" ht="17.25" customHeight="1" x14ac:dyDescent="0.3">
      <c r="B864" s="149"/>
      <c r="C864" s="151"/>
      <c r="D864" s="153"/>
      <c r="E864" s="78"/>
      <c r="F864" s="153"/>
      <c r="G864" s="154"/>
      <c r="H864" s="154"/>
      <c r="I864" s="154"/>
      <c r="J864" s="266"/>
      <c r="K864" s="424"/>
      <c r="L864" s="268"/>
      <c r="M864" s="45"/>
    </row>
    <row r="865" spans="2:13" s="37" customFormat="1" x14ac:dyDescent="0.3">
      <c r="B865" s="155"/>
      <c r="C865" s="151"/>
      <c r="D865" s="153"/>
      <c r="E865" s="78"/>
      <c r="F865" s="153"/>
      <c r="G865" s="154"/>
      <c r="H865" s="154"/>
      <c r="I865" s="154"/>
      <c r="J865" s="266"/>
      <c r="K865" s="424"/>
      <c r="L865" s="268"/>
      <c r="M865" s="45"/>
    </row>
    <row r="866" spans="2:13" s="37" customFormat="1" x14ac:dyDescent="0.3">
      <c r="B866" s="155"/>
      <c r="C866" s="151"/>
      <c r="D866" s="153"/>
      <c r="E866" s="78"/>
      <c r="F866" s="153"/>
      <c r="G866" s="154"/>
      <c r="H866" s="154"/>
      <c r="I866" s="154"/>
      <c r="J866" s="266"/>
      <c r="K866" s="424"/>
      <c r="L866" s="268"/>
      <c r="M866" s="45"/>
    </row>
    <row r="867" spans="2:13" s="37" customFormat="1" x14ac:dyDescent="0.3">
      <c r="B867" s="155"/>
      <c r="C867" s="151"/>
      <c r="D867" s="153"/>
      <c r="E867" s="78"/>
      <c r="F867" s="153"/>
      <c r="G867" s="153"/>
      <c r="H867" s="36"/>
      <c r="I867" s="36"/>
      <c r="J867" s="266"/>
      <c r="K867" s="424"/>
      <c r="L867" s="268"/>
      <c r="M867" s="45"/>
    </row>
    <row r="868" spans="2:13" s="37" customFormat="1" ht="33.75" customHeight="1" x14ac:dyDescent="0.3">
      <c r="B868" s="156"/>
      <c r="C868" s="151"/>
      <c r="D868" s="151"/>
      <c r="E868" s="152"/>
      <c r="F868" s="151"/>
      <c r="G868" s="151"/>
      <c r="H868" s="36"/>
      <c r="I868" s="36"/>
      <c r="J868" s="266"/>
      <c r="K868" s="424"/>
      <c r="L868" s="268"/>
      <c r="M868" s="45"/>
    </row>
    <row r="869" spans="2:13" s="37" customFormat="1" x14ac:dyDescent="0.3">
      <c r="B869" s="157"/>
      <c r="C869" s="151"/>
      <c r="D869" s="151"/>
      <c r="E869" s="152"/>
      <c r="F869" s="151"/>
      <c r="G869" s="151"/>
      <c r="H869" s="36"/>
      <c r="I869" s="36"/>
      <c r="J869" s="266"/>
      <c r="K869" s="424"/>
      <c r="L869" s="268"/>
      <c r="M869" s="45"/>
    </row>
    <row r="870" spans="2:13" s="37" customFormat="1" x14ac:dyDescent="0.3">
      <c r="B870" s="157"/>
      <c r="C870" s="151"/>
      <c r="D870" s="151"/>
      <c r="E870" s="152"/>
      <c r="F870" s="151"/>
      <c r="G870" s="151"/>
      <c r="H870" s="36"/>
      <c r="I870" s="36"/>
      <c r="J870" s="266"/>
      <c r="K870" s="424"/>
      <c r="L870" s="268"/>
      <c r="M870" s="45"/>
    </row>
    <row r="871" spans="2:13" s="37" customFormat="1" x14ac:dyDescent="0.3">
      <c r="B871" s="155"/>
      <c r="C871" s="151"/>
      <c r="D871" s="151"/>
      <c r="E871" s="152"/>
      <c r="F871" s="151"/>
      <c r="G871" s="151"/>
      <c r="H871" s="36"/>
      <c r="I871" s="36"/>
      <c r="J871" s="266"/>
      <c r="K871" s="424"/>
      <c r="L871" s="268"/>
      <c r="M871" s="45"/>
    </row>
    <row r="872" spans="2:13" s="37" customFormat="1" x14ac:dyDescent="0.3">
      <c r="B872" s="155"/>
      <c r="C872" s="151"/>
      <c r="D872" s="151"/>
      <c r="E872" s="152"/>
      <c r="F872" s="151"/>
      <c r="G872" s="151"/>
      <c r="H872" s="36"/>
      <c r="I872" s="36"/>
      <c r="J872" s="266"/>
      <c r="K872" s="424"/>
      <c r="L872" s="268"/>
      <c r="M872" s="45"/>
    </row>
    <row r="873" spans="2:13" s="37" customFormat="1" x14ac:dyDescent="0.3">
      <c r="B873" s="155"/>
      <c r="C873" s="151"/>
      <c r="D873" s="151"/>
      <c r="E873" s="152"/>
      <c r="F873" s="151"/>
      <c r="G873" s="151"/>
      <c r="H873" s="36"/>
      <c r="I873" s="36"/>
      <c r="J873" s="266"/>
      <c r="K873" s="424"/>
      <c r="L873" s="268"/>
      <c r="M873" s="45"/>
    </row>
    <row r="874" spans="2:13" s="37" customFormat="1" x14ac:dyDescent="0.3">
      <c r="B874" s="155"/>
      <c r="C874" s="151"/>
      <c r="D874" s="151"/>
      <c r="E874" s="152"/>
      <c r="F874" s="151"/>
      <c r="G874" s="151"/>
      <c r="H874" s="36"/>
      <c r="I874" s="36"/>
      <c r="J874" s="266"/>
      <c r="K874" s="424"/>
      <c r="L874" s="268"/>
      <c r="M874" s="45"/>
    </row>
    <row r="875" spans="2:13" s="37" customFormat="1" x14ac:dyDescent="0.3">
      <c r="B875" s="155"/>
      <c r="C875" s="151"/>
      <c r="D875" s="151"/>
      <c r="E875" s="152"/>
      <c r="F875" s="151"/>
      <c r="G875" s="151"/>
      <c r="H875" s="36"/>
      <c r="I875" s="36"/>
      <c r="J875" s="266"/>
      <c r="K875" s="424"/>
      <c r="L875" s="268"/>
      <c r="M875" s="45"/>
    </row>
    <row r="876" spans="2:13" s="37" customFormat="1" x14ac:dyDescent="0.3">
      <c r="B876" s="155"/>
      <c r="C876" s="151"/>
      <c r="D876" s="151"/>
      <c r="E876" s="152"/>
      <c r="F876" s="151"/>
      <c r="G876" s="151"/>
      <c r="H876" s="36"/>
      <c r="I876" s="36"/>
      <c r="J876" s="266"/>
      <c r="K876" s="424"/>
      <c r="L876" s="268"/>
      <c r="M876" s="45"/>
    </row>
    <row r="877" spans="2:13" s="37" customFormat="1" x14ac:dyDescent="0.3">
      <c r="B877" s="155"/>
      <c r="C877" s="151"/>
      <c r="D877" s="151"/>
      <c r="E877" s="152"/>
      <c r="F877" s="151"/>
      <c r="G877" s="151"/>
      <c r="H877" s="36"/>
      <c r="I877" s="36"/>
      <c r="J877" s="266"/>
      <c r="K877" s="424"/>
      <c r="L877" s="268"/>
      <c r="M877" s="45"/>
    </row>
    <row r="878" spans="2:13" s="37" customFormat="1" x14ac:dyDescent="0.3">
      <c r="B878" s="155"/>
      <c r="C878" s="151"/>
      <c r="D878" s="151"/>
      <c r="E878" s="152"/>
      <c r="F878" s="151"/>
      <c r="G878" s="151"/>
      <c r="H878" s="36"/>
      <c r="I878" s="36"/>
      <c r="J878" s="266"/>
      <c r="K878" s="424"/>
      <c r="L878" s="268"/>
      <c r="M878" s="45"/>
    </row>
    <row r="879" spans="2:13" s="37" customFormat="1" x14ac:dyDescent="0.3">
      <c r="B879" s="155"/>
      <c r="C879" s="151"/>
      <c r="D879" s="151"/>
      <c r="E879" s="152"/>
      <c r="F879" s="151"/>
      <c r="G879" s="151"/>
      <c r="H879" s="36"/>
      <c r="I879" s="36"/>
      <c r="J879" s="266"/>
      <c r="K879" s="424"/>
      <c r="L879" s="268"/>
      <c r="M879" s="45"/>
    </row>
    <row r="880" spans="2:13" s="37" customFormat="1" x14ac:dyDescent="0.3">
      <c r="B880" s="155"/>
      <c r="C880" s="151"/>
      <c r="D880" s="151"/>
      <c r="E880" s="152"/>
      <c r="F880" s="151"/>
      <c r="G880" s="151"/>
      <c r="H880" s="36"/>
      <c r="I880" s="36"/>
      <c r="J880" s="266"/>
      <c r="K880" s="424"/>
      <c r="L880" s="268"/>
      <c r="M880" s="45"/>
    </row>
    <row r="881" spans="2:13" s="37" customFormat="1" x14ac:dyDescent="0.3">
      <c r="B881" s="155"/>
      <c r="C881" s="151"/>
      <c r="D881" s="151"/>
      <c r="E881" s="152"/>
      <c r="F881" s="151"/>
      <c r="G881" s="151"/>
      <c r="H881" s="36"/>
      <c r="I881" s="36"/>
      <c r="J881" s="266"/>
      <c r="K881" s="424"/>
      <c r="L881" s="268"/>
      <c r="M881" s="45"/>
    </row>
    <row r="882" spans="2:13" s="37" customFormat="1" x14ac:dyDescent="0.3">
      <c r="B882" s="155"/>
      <c r="C882" s="151"/>
      <c r="D882" s="151"/>
      <c r="E882" s="152"/>
      <c r="F882" s="151"/>
      <c r="G882" s="151"/>
      <c r="H882" s="36"/>
      <c r="I882" s="36"/>
      <c r="J882" s="266"/>
      <c r="K882" s="424"/>
      <c r="L882" s="268"/>
      <c r="M882" s="45"/>
    </row>
    <row r="883" spans="2:13" s="37" customFormat="1" x14ac:dyDescent="0.3">
      <c r="B883" s="155"/>
      <c r="C883" s="151"/>
      <c r="D883" s="151"/>
      <c r="E883" s="152"/>
      <c r="F883" s="151"/>
      <c r="G883" s="151"/>
      <c r="H883" s="36"/>
      <c r="I883" s="36"/>
      <c r="J883" s="266"/>
      <c r="K883" s="424"/>
      <c r="L883" s="268"/>
      <c r="M883" s="45"/>
    </row>
    <row r="884" spans="2:13" s="37" customFormat="1" x14ac:dyDescent="0.3">
      <c r="B884" s="155"/>
      <c r="C884" s="151"/>
      <c r="D884" s="151"/>
      <c r="E884" s="152"/>
      <c r="F884" s="151"/>
      <c r="G884" s="151"/>
      <c r="H884" s="36"/>
      <c r="I884" s="36"/>
      <c r="J884" s="266"/>
      <c r="K884" s="424"/>
      <c r="L884" s="268"/>
      <c r="M884" s="45"/>
    </row>
    <row r="885" spans="2:13" s="37" customFormat="1" x14ac:dyDescent="0.3">
      <c r="B885" s="155"/>
      <c r="C885" s="151"/>
      <c r="D885" s="151"/>
      <c r="E885" s="152"/>
      <c r="F885" s="151"/>
      <c r="G885" s="151"/>
      <c r="H885" s="36"/>
      <c r="I885" s="36"/>
      <c r="J885" s="266"/>
      <c r="K885" s="424"/>
      <c r="L885" s="268"/>
      <c r="M885" s="45"/>
    </row>
    <row r="886" spans="2:13" s="37" customFormat="1" x14ac:dyDescent="0.3">
      <c r="B886" s="155"/>
      <c r="C886" s="151"/>
      <c r="D886" s="151"/>
      <c r="E886" s="152"/>
      <c r="F886" s="151"/>
      <c r="G886" s="151"/>
      <c r="H886" s="36"/>
      <c r="I886" s="36"/>
      <c r="J886" s="266"/>
      <c r="K886" s="424"/>
      <c r="L886" s="268"/>
      <c r="M886" s="45"/>
    </row>
    <row r="887" spans="2:13" s="37" customFormat="1" x14ac:dyDescent="0.3">
      <c r="B887" s="155"/>
      <c r="C887" s="151"/>
      <c r="D887" s="151"/>
      <c r="E887" s="152"/>
      <c r="F887" s="151"/>
      <c r="G887" s="151"/>
      <c r="H887" s="36"/>
      <c r="I887" s="36"/>
      <c r="J887" s="266"/>
      <c r="K887" s="424"/>
      <c r="L887" s="268"/>
      <c r="M887" s="45"/>
    </row>
    <row r="888" spans="2:13" s="37" customFormat="1" x14ac:dyDescent="0.3">
      <c r="B888" s="155"/>
      <c r="C888" s="151"/>
      <c r="D888" s="151"/>
      <c r="E888" s="152"/>
      <c r="F888" s="151"/>
      <c r="G888" s="151"/>
      <c r="H888" s="36"/>
      <c r="I888" s="36"/>
      <c r="J888" s="266"/>
      <c r="K888" s="424"/>
      <c r="L888" s="268"/>
      <c r="M888" s="45"/>
    </row>
    <row r="889" spans="2:13" s="37" customFormat="1" x14ac:dyDescent="0.3">
      <c r="B889" s="155"/>
      <c r="C889" s="151"/>
      <c r="D889" s="151"/>
      <c r="E889" s="152"/>
      <c r="F889" s="151"/>
      <c r="G889" s="151"/>
      <c r="H889" s="36"/>
      <c r="I889" s="36"/>
      <c r="J889" s="266"/>
      <c r="K889" s="424"/>
      <c r="L889" s="268"/>
      <c r="M889" s="45"/>
    </row>
    <row r="890" spans="2:13" s="37" customFormat="1" x14ac:dyDescent="0.3">
      <c r="B890" s="155"/>
      <c r="C890" s="151"/>
      <c r="D890" s="151"/>
      <c r="E890" s="152"/>
      <c r="F890" s="151"/>
      <c r="G890" s="151"/>
      <c r="H890" s="36"/>
      <c r="I890" s="36"/>
      <c r="J890" s="266"/>
      <c r="K890" s="424"/>
      <c r="L890" s="268"/>
      <c r="M890" s="45"/>
    </row>
    <row r="891" spans="2:13" s="37" customFormat="1" x14ac:dyDescent="0.3">
      <c r="B891" s="155"/>
      <c r="C891" s="151"/>
      <c r="D891" s="151"/>
      <c r="E891" s="152"/>
      <c r="F891" s="151"/>
      <c r="G891" s="151"/>
      <c r="H891" s="36"/>
      <c r="I891" s="36"/>
      <c r="J891" s="266"/>
      <c r="K891" s="424"/>
      <c r="L891" s="268"/>
      <c r="M891" s="45"/>
    </row>
    <row r="892" spans="2:13" s="37" customFormat="1" x14ac:dyDescent="0.3">
      <c r="B892" s="155"/>
      <c r="C892" s="151"/>
      <c r="D892" s="151"/>
      <c r="E892" s="152"/>
      <c r="F892" s="151"/>
      <c r="G892" s="151"/>
      <c r="H892" s="36"/>
      <c r="I892" s="36"/>
      <c r="J892" s="266"/>
      <c r="K892" s="424"/>
      <c r="L892" s="268"/>
      <c r="M892" s="45"/>
    </row>
    <row r="893" spans="2:13" s="37" customFormat="1" x14ac:dyDescent="0.3">
      <c r="B893" s="155"/>
      <c r="C893" s="151"/>
      <c r="D893" s="151"/>
      <c r="E893" s="152"/>
      <c r="F893" s="151"/>
      <c r="G893" s="151"/>
      <c r="H893" s="36"/>
      <c r="I893" s="36"/>
      <c r="J893" s="266"/>
      <c r="K893" s="424"/>
      <c r="L893" s="268"/>
      <c r="M893" s="45"/>
    </row>
    <row r="894" spans="2:13" s="37" customFormat="1" x14ac:dyDescent="0.3">
      <c r="B894" s="155"/>
      <c r="C894" s="151"/>
      <c r="D894" s="151"/>
      <c r="E894" s="152"/>
      <c r="F894" s="151"/>
      <c r="G894" s="151"/>
      <c r="H894" s="36"/>
      <c r="I894" s="36"/>
      <c r="J894" s="266"/>
      <c r="K894" s="424"/>
      <c r="L894" s="268"/>
      <c r="M894" s="45"/>
    </row>
    <row r="895" spans="2:13" s="37" customFormat="1" x14ac:dyDescent="0.3">
      <c r="B895" s="155"/>
      <c r="C895" s="151"/>
      <c r="D895" s="151"/>
      <c r="E895" s="152"/>
      <c r="F895" s="151"/>
      <c r="G895" s="151"/>
      <c r="H895" s="36"/>
      <c r="I895" s="36"/>
      <c r="J895" s="266"/>
      <c r="K895" s="424"/>
      <c r="L895" s="268"/>
      <c r="M895" s="45"/>
    </row>
    <row r="896" spans="2:13" s="37" customFormat="1" x14ac:dyDescent="0.3">
      <c r="B896" s="155"/>
      <c r="C896" s="151"/>
      <c r="D896" s="151"/>
      <c r="E896" s="152"/>
      <c r="F896" s="151"/>
      <c r="G896" s="151"/>
      <c r="H896" s="36"/>
      <c r="I896" s="36"/>
      <c r="J896" s="266"/>
      <c r="K896" s="424"/>
      <c r="L896" s="268"/>
      <c r="M896" s="45"/>
    </row>
    <row r="897" spans="2:13" s="37" customFormat="1" x14ac:dyDescent="0.3">
      <c r="B897" s="155"/>
      <c r="C897" s="151"/>
      <c r="D897" s="151"/>
      <c r="E897" s="152"/>
      <c r="F897" s="151"/>
      <c r="G897" s="151"/>
      <c r="H897" s="36"/>
      <c r="I897" s="36"/>
      <c r="J897" s="266"/>
      <c r="K897" s="424"/>
      <c r="L897" s="268"/>
      <c r="M897" s="45"/>
    </row>
    <row r="898" spans="2:13" s="37" customFormat="1" x14ac:dyDescent="0.3">
      <c r="B898" s="155"/>
      <c r="C898" s="151"/>
      <c r="D898" s="151"/>
      <c r="E898" s="152"/>
      <c r="F898" s="151"/>
      <c r="G898" s="151"/>
      <c r="H898" s="36"/>
      <c r="I898" s="36"/>
      <c r="J898" s="266"/>
      <c r="K898" s="424"/>
      <c r="L898" s="268"/>
      <c r="M898" s="45"/>
    </row>
    <row r="899" spans="2:13" s="37" customFormat="1" x14ac:dyDescent="0.3">
      <c r="B899" s="155"/>
      <c r="C899" s="151"/>
      <c r="D899" s="151"/>
      <c r="E899" s="152"/>
      <c r="F899" s="151"/>
      <c r="G899" s="151"/>
      <c r="H899" s="36"/>
      <c r="I899" s="36"/>
      <c r="J899" s="266"/>
      <c r="K899" s="424"/>
      <c r="L899" s="268"/>
      <c r="M899" s="45"/>
    </row>
    <row r="900" spans="2:13" s="37" customFormat="1" x14ac:dyDescent="0.3">
      <c r="B900" s="155"/>
      <c r="C900" s="151"/>
      <c r="D900" s="151"/>
      <c r="E900" s="152"/>
      <c r="F900" s="151"/>
      <c r="G900" s="151"/>
      <c r="H900" s="36"/>
      <c r="I900" s="36"/>
      <c r="J900" s="266"/>
      <c r="K900" s="424"/>
      <c r="L900" s="268"/>
      <c r="M900" s="45"/>
    </row>
    <row r="901" spans="2:13" s="37" customFormat="1" x14ac:dyDescent="0.3">
      <c r="B901" s="155"/>
      <c r="C901" s="151"/>
      <c r="D901" s="151"/>
      <c r="E901" s="152"/>
      <c r="F901" s="151"/>
      <c r="G901" s="151"/>
      <c r="H901" s="36"/>
      <c r="I901" s="36"/>
      <c r="J901" s="266"/>
      <c r="K901" s="424"/>
      <c r="L901" s="268"/>
      <c r="M901" s="45"/>
    </row>
    <row r="902" spans="2:13" s="37" customFormat="1" x14ac:dyDescent="0.3">
      <c r="B902" s="155"/>
      <c r="C902" s="151"/>
      <c r="D902" s="151"/>
      <c r="E902" s="152"/>
      <c r="F902" s="151"/>
      <c r="G902" s="151"/>
      <c r="H902" s="36"/>
      <c r="I902" s="36"/>
      <c r="J902" s="266"/>
      <c r="K902" s="424"/>
      <c r="L902" s="268"/>
      <c r="M902" s="45"/>
    </row>
    <row r="903" spans="2:13" s="37" customFormat="1" x14ac:dyDescent="0.3">
      <c r="B903" s="155"/>
      <c r="C903" s="151"/>
      <c r="D903" s="151"/>
      <c r="E903" s="152"/>
      <c r="F903" s="151"/>
      <c r="G903" s="151"/>
      <c r="H903" s="36"/>
      <c r="I903" s="36"/>
      <c r="J903" s="266"/>
      <c r="K903" s="424"/>
      <c r="L903" s="268"/>
      <c r="M903" s="45"/>
    </row>
    <row r="904" spans="2:13" s="37" customFormat="1" x14ac:dyDescent="0.3">
      <c r="B904" s="155"/>
      <c r="C904" s="151"/>
      <c r="D904" s="151"/>
      <c r="E904" s="152"/>
      <c r="F904" s="151"/>
      <c r="G904" s="151"/>
      <c r="H904" s="36"/>
      <c r="I904" s="36"/>
      <c r="J904" s="266"/>
      <c r="K904" s="424"/>
      <c r="L904" s="268"/>
      <c r="M904" s="45"/>
    </row>
    <row r="905" spans="2:13" s="37" customFormat="1" x14ac:dyDescent="0.3">
      <c r="B905" s="155"/>
      <c r="C905" s="151"/>
      <c r="D905" s="151"/>
      <c r="E905" s="152"/>
      <c r="F905" s="151"/>
      <c r="G905" s="151"/>
      <c r="H905" s="36"/>
      <c r="I905" s="36"/>
      <c r="J905" s="266"/>
      <c r="K905" s="424"/>
      <c r="L905" s="268"/>
      <c r="M905" s="45"/>
    </row>
    <row r="906" spans="2:13" s="37" customFormat="1" x14ac:dyDescent="0.3">
      <c r="B906" s="155"/>
      <c r="C906" s="151"/>
      <c r="D906" s="151"/>
      <c r="E906" s="152"/>
      <c r="F906" s="151"/>
      <c r="G906" s="151"/>
      <c r="H906" s="36"/>
      <c r="I906" s="36"/>
      <c r="J906" s="266"/>
      <c r="K906" s="424"/>
      <c r="L906" s="268"/>
      <c r="M906" s="45"/>
    </row>
    <row r="907" spans="2:13" s="37" customFormat="1" x14ac:dyDescent="0.3">
      <c r="B907" s="155"/>
      <c r="C907" s="151"/>
      <c r="D907" s="151"/>
      <c r="E907" s="152"/>
      <c r="F907" s="151"/>
      <c r="G907" s="151"/>
      <c r="H907" s="36"/>
      <c r="I907" s="36"/>
      <c r="J907" s="266"/>
      <c r="K907" s="424"/>
      <c r="L907" s="268"/>
      <c r="M907" s="45"/>
    </row>
    <row r="908" spans="2:13" s="37" customFormat="1" x14ac:dyDescent="0.3">
      <c r="B908" s="155"/>
      <c r="C908" s="151"/>
      <c r="D908" s="151"/>
      <c r="E908" s="152"/>
      <c r="F908" s="151"/>
      <c r="G908" s="151"/>
      <c r="H908" s="36"/>
      <c r="I908" s="36"/>
      <c r="J908" s="266"/>
      <c r="K908" s="424"/>
      <c r="L908" s="268"/>
      <c r="M908" s="45"/>
    </row>
    <row r="909" spans="2:13" s="37" customFormat="1" x14ac:dyDescent="0.3">
      <c r="B909" s="155"/>
      <c r="C909" s="151"/>
      <c r="D909" s="151"/>
      <c r="E909" s="152"/>
      <c r="F909" s="151"/>
      <c r="G909" s="151"/>
      <c r="H909" s="36"/>
      <c r="I909" s="36"/>
      <c r="J909" s="266"/>
      <c r="K909" s="424"/>
      <c r="L909" s="268"/>
      <c r="M909" s="45"/>
    </row>
    <row r="910" spans="2:13" s="37" customFormat="1" x14ac:dyDescent="0.3">
      <c r="B910" s="155"/>
      <c r="C910" s="151"/>
      <c r="D910" s="151"/>
      <c r="E910" s="152"/>
      <c r="F910" s="151"/>
      <c r="G910" s="151"/>
      <c r="H910" s="36"/>
      <c r="I910" s="36"/>
      <c r="J910" s="266"/>
      <c r="K910" s="424"/>
      <c r="L910" s="268"/>
      <c r="M910" s="45"/>
    </row>
    <row r="911" spans="2:13" s="37" customFormat="1" x14ac:dyDescent="0.3">
      <c r="B911" s="155"/>
      <c r="C911" s="151"/>
      <c r="D911" s="151"/>
      <c r="E911" s="152"/>
      <c r="F911" s="151"/>
      <c r="G911" s="151"/>
      <c r="H911" s="36"/>
      <c r="I911" s="36"/>
      <c r="J911" s="266"/>
      <c r="K911" s="424"/>
      <c r="L911" s="268"/>
      <c r="M911" s="45"/>
    </row>
    <row r="912" spans="2:13" s="37" customFormat="1" x14ac:dyDescent="0.3">
      <c r="B912" s="155"/>
      <c r="C912" s="151"/>
      <c r="D912" s="151"/>
      <c r="E912" s="152"/>
      <c r="F912" s="151"/>
      <c r="G912" s="151"/>
      <c r="H912" s="36"/>
      <c r="I912" s="36"/>
      <c r="J912" s="266"/>
      <c r="K912" s="424"/>
      <c r="L912" s="268"/>
      <c r="M912" s="45"/>
    </row>
    <row r="913" spans="2:13" s="37" customFormat="1" x14ac:dyDescent="0.3">
      <c r="B913" s="155"/>
      <c r="C913" s="151"/>
      <c r="D913" s="151"/>
      <c r="E913" s="152"/>
      <c r="F913" s="151"/>
      <c r="G913" s="151"/>
      <c r="H913" s="36"/>
      <c r="I913" s="36"/>
      <c r="J913" s="266"/>
      <c r="K913" s="424"/>
      <c r="L913" s="268"/>
      <c r="M913" s="45"/>
    </row>
    <row r="914" spans="2:13" s="37" customFormat="1" x14ac:dyDescent="0.3">
      <c r="B914" s="155"/>
      <c r="C914" s="151"/>
      <c r="D914" s="151"/>
      <c r="E914" s="152"/>
      <c r="F914" s="151"/>
      <c r="G914" s="151"/>
      <c r="H914" s="36"/>
      <c r="I914" s="36"/>
      <c r="J914" s="266"/>
      <c r="K914" s="424"/>
      <c r="L914" s="268"/>
      <c r="M914" s="45"/>
    </row>
    <row r="915" spans="2:13" s="37" customFormat="1" x14ac:dyDescent="0.3">
      <c r="B915" s="155"/>
      <c r="C915" s="151"/>
      <c r="D915" s="151"/>
      <c r="E915" s="152"/>
      <c r="F915" s="151"/>
      <c r="G915" s="151"/>
      <c r="H915" s="36"/>
      <c r="I915" s="36"/>
      <c r="J915" s="266"/>
      <c r="K915" s="424"/>
      <c r="L915" s="268"/>
      <c r="M915" s="45"/>
    </row>
    <row r="916" spans="2:13" s="37" customFormat="1" x14ac:dyDescent="0.3">
      <c r="B916" s="155"/>
      <c r="C916" s="151"/>
      <c r="D916" s="151"/>
      <c r="E916" s="152"/>
      <c r="F916" s="151"/>
      <c r="G916" s="151"/>
      <c r="H916" s="36"/>
      <c r="I916" s="36"/>
      <c r="J916" s="266"/>
      <c r="K916" s="424"/>
      <c r="L916" s="268"/>
      <c r="M916" s="45"/>
    </row>
    <row r="917" spans="2:13" s="37" customFormat="1" x14ac:dyDescent="0.3">
      <c r="B917" s="155"/>
      <c r="C917" s="151"/>
      <c r="D917" s="151"/>
      <c r="E917" s="152"/>
      <c r="F917" s="151"/>
      <c r="G917" s="151"/>
      <c r="H917" s="36"/>
      <c r="I917" s="36"/>
      <c r="J917" s="266"/>
      <c r="K917" s="424"/>
      <c r="L917" s="268"/>
      <c r="M917" s="45"/>
    </row>
    <row r="918" spans="2:13" s="37" customFormat="1" x14ac:dyDescent="0.3">
      <c r="B918" s="155"/>
      <c r="C918" s="151"/>
      <c r="D918" s="151"/>
      <c r="E918" s="152"/>
      <c r="F918" s="151"/>
      <c r="G918" s="151"/>
      <c r="H918" s="36"/>
      <c r="I918" s="36"/>
      <c r="J918" s="266"/>
      <c r="K918" s="424"/>
      <c r="L918" s="268"/>
      <c r="M918" s="45"/>
    </row>
    <row r="919" spans="2:13" s="37" customFormat="1" x14ac:dyDescent="0.3">
      <c r="B919" s="155"/>
      <c r="C919" s="151"/>
      <c r="D919" s="151"/>
      <c r="E919" s="152"/>
      <c r="F919" s="151"/>
      <c r="G919" s="151"/>
      <c r="H919" s="36"/>
      <c r="I919" s="36"/>
      <c r="J919" s="266"/>
      <c r="K919" s="424"/>
      <c r="L919" s="268"/>
      <c r="M919" s="45"/>
    </row>
    <row r="920" spans="2:13" s="37" customFormat="1" x14ac:dyDescent="0.3">
      <c r="B920" s="155"/>
      <c r="C920" s="151"/>
      <c r="D920" s="151"/>
      <c r="E920" s="152"/>
      <c r="F920" s="151"/>
      <c r="G920" s="151"/>
      <c r="H920" s="36"/>
      <c r="I920" s="36"/>
      <c r="J920" s="266"/>
      <c r="K920" s="424"/>
      <c r="L920" s="268"/>
      <c r="M920" s="45"/>
    </row>
    <row r="921" spans="2:13" s="37" customFormat="1" x14ac:dyDescent="0.3">
      <c r="B921" s="155"/>
      <c r="C921" s="151"/>
      <c r="D921" s="151"/>
      <c r="E921" s="152"/>
      <c r="F921" s="151"/>
      <c r="G921" s="151"/>
      <c r="H921" s="36"/>
      <c r="I921" s="36"/>
      <c r="J921" s="266"/>
      <c r="K921" s="424"/>
      <c r="L921" s="268"/>
      <c r="M921" s="45"/>
    </row>
    <row r="922" spans="2:13" s="37" customFormat="1" x14ac:dyDescent="0.3">
      <c r="B922" s="155"/>
      <c r="C922" s="151"/>
      <c r="D922" s="151"/>
      <c r="E922" s="152"/>
      <c r="F922" s="151"/>
      <c r="G922" s="151"/>
      <c r="H922" s="36"/>
      <c r="I922" s="36"/>
      <c r="J922" s="266"/>
      <c r="K922" s="424"/>
      <c r="L922" s="268"/>
      <c r="M922" s="45"/>
    </row>
    <row r="923" spans="2:13" s="37" customFormat="1" x14ac:dyDescent="0.3">
      <c r="B923" s="155"/>
      <c r="C923" s="151"/>
      <c r="D923" s="151"/>
      <c r="E923" s="152"/>
      <c r="F923" s="151"/>
      <c r="G923" s="151"/>
      <c r="H923" s="36"/>
      <c r="I923" s="36"/>
      <c r="J923" s="266"/>
      <c r="K923" s="424"/>
      <c r="L923" s="268"/>
      <c r="M923" s="45"/>
    </row>
    <row r="924" spans="2:13" s="37" customFormat="1" x14ac:dyDescent="0.3">
      <c r="B924" s="155"/>
      <c r="C924" s="151"/>
      <c r="D924" s="151"/>
      <c r="E924" s="152"/>
      <c r="F924" s="151"/>
      <c r="G924" s="151"/>
      <c r="H924" s="36"/>
      <c r="I924" s="36"/>
      <c r="J924" s="266"/>
      <c r="K924" s="424"/>
      <c r="L924" s="268"/>
      <c r="M924" s="45"/>
    </row>
    <row r="925" spans="2:13" s="37" customFormat="1" x14ac:dyDescent="0.3">
      <c r="B925" s="155"/>
      <c r="C925" s="151"/>
      <c r="D925" s="151"/>
      <c r="E925" s="152"/>
      <c r="F925" s="151"/>
      <c r="G925" s="151"/>
      <c r="H925" s="36"/>
      <c r="I925" s="36"/>
      <c r="J925" s="266"/>
      <c r="K925" s="424"/>
      <c r="L925" s="268"/>
      <c r="M925" s="45"/>
    </row>
    <row r="926" spans="2:13" s="37" customFormat="1" x14ac:dyDescent="0.3">
      <c r="B926" s="155"/>
      <c r="C926" s="151"/>
      <c r="D926" s="151"/>
      <c r="E926" s="152"/>
      <c r="F926" s="151"/>
      <c r="G926" s="151"/>
      <c r="H926" s="36"/>
      <c r="I926" s="36"/>
      <c r="J926" s="266"/>
      <c r="K926" s="424"/>
      <c r="L926" s="268"/>
      <c r="M926" s="45"/>
    </row>
    <row r="927" spans="2:13" s="37" customFormat="1" x14ac:dyDescent="0.3">
      <c r="B927" s="155"/>
      <c r="C927" s="151"/>
      <c r="D927" s="151"/>
      <c r="E927" s="152"/>
      <c r="F927" s="151"/>
      <c r="G927" s="151"/>
      <c r="H927" s="36"/>
      <c r="I927" s="36"/>
      <c r="J927" s="266"/>
      <c r="K927" s="424"/>
      <c r="L927" s="268"/>
      <c r="M927" s="45"/>
    </row>
    <row r="928" spans="2:13" s="37" customFormat="1" x14ac:dyDescent="0.3">
      <c r="B928" s="155"/>
      <c r="C928" s="151"/>
      <c r="D928" s="151"/>
      <c r="E928" s="152"/>
      <c r="F928" s="151"/>
      <c r="G928" s="151"/>
      <c r="H928" s="36"/>
      <c r="I928" s="36"/>
      <c r="J928" s="266"/>
      <c r="K928" s="424"/>
      <c r="L928" s="268"/>
      <c r="M928" s="45"/>
    </row>
    <row r="929" spans="2:13" s="37" customFormat="1" x14ac:dyDescent="0.3">
      <c r="B929" s="155"/>
      <c r="C929" s="151"/>
      <c r="D929" s="151"/>
      <c r="E929" s="152"/>
      <c r="F929" s="151"/>
      <c r="G929" s="151"/>
      <c r="H929" s="36"/>
      <c r="I929" s="36"/>
      <c r="J929" s="266"/>
      <c r="K929" s="424"/>
      <c r="L929" s="268"/>
      <c r="M929" s="45"/>
    </row>
    <row r="930" spans="2:13" s="37" customFormat="1" x14ac:dyDescent="0.3">
      <c r="B930" s="155"/>
      <c r="C930" s="151"/>
      <c r="D930" s="151"/>
      <c r="E930" s="152"/>
      <c r="F930" s="151"/>
      <c r="G930" s="151"/>
      <c r="H930" s="36"/>
      <c r="I930" s="36"/>
      <c r="J930" s="266"/>
      <c r="K930" s="424"/>
      <c r="L930" s="268"/>
      <c r="M930" s="45"/>
    </row>
    <row r="931" spans="2:13" s="37" customFormat="1" x14ac:dyDescent="0.3">
      <c r="B931" s="155"/>
      <c r="C931" s="151"/>
      <c r="D931" s="151"/>
      <c r="E931" s="152"/>
      <c r="F931" s="151"/>
      <c r="G931" s="151"/>
      <c r="H931" s="36"/>
      <c r="I931" s="36"/>
      <c r="J931" s="266"/>
      <c r="K931" s="424"/>
      <c r="L931" s="268"/>
      <c r="M931" s="45"/>
    </row>
    <row r="932" spans="2:13" s="37" customFormat="1" x14ac:dyDescent="0.3">
      <c r="B932" s="155"/>
      <c r="C932" s="151"/>
      <c r="D932" s="151"/>
      <c r="E932" s="152"/>
      <c r="F932" s="151"/>
      <c r="G932" s="151"/>
      <c r="H932" s="36"/>
      <c r="I932" s="36"/>
      <c r="J932" s="266"/>
      <c r="K932" s="424"/>
      <c r="L932" s="268"/>
      <c r="M932" s="45"/>
    </row>
    <row r="933" spans="2:13" s="37" customFormat="1" x14ac:dyDescent="0.3">
      <c r="B933" s="155"/>
      <c r="C933" s="151"/>
      <c r="D933" s="151"/>
      <c r="E933" s="152"/>
      <c r="F933" s="151"/>
      <c r="G933" s="151"/>
      <c r="H933" s="36"/>
      <c r="I933" s="36"/>
      <c r="J933" s="266"/>
      <c r="K933" s="424"/>
      <c r="L933" s="268"/>
      <c r="M933" s="45"/>
    </row>
    <row r="934" spans="2:13" s="37" customFormat="1" x14ac:dyDescent="0.3">
      <c r="B934" s="155"/>
      <c r="C934" s="151"/>
      <c r="D934" s="151"/>
      <c r="E934" s="152"/>
      <c r="F934" s="151"/>
      <c r="G934" s="151"/>
      <c r="H934" s="36"/>
      <c r="I934" s="36"/>
      <c r="J934" s="266"/>
      <c r="K934" s="424"/>
      <c r="L934" s="268"/>
      <c r="M934" s="45"/>
    </row>
    <row r="935" spans="2:13" s="37" customFormat="1" x14ac:dyDescent="0.3">
      <c r="B935" s="155"/>
      <c r="C935" s="151"/>
      <c r="D935" s="151"/>
      <c r="E935" s="152"/>
      <c r="F935" s="151"/>
      <c r="G935" s="151"/>
      <c r="H935" s="36"/>
      <c r="I935" s="36"/>
      <c r="J935" s="266"/>
      <c r="K935" s="424"/>
      <c r="L935" s="268"/>
      <c r="M935" s="45"/>
    </row>
    <row r="936" spans="2:13" s="37" customFormat="1" x14ac:dyDescent="0.3">
      <c r="B936" s="155"/>
      <c r="C936" s="151"/>
      <c r="D936" s="151"/>
      <c r="E936" s="152"/>
      <c r="F936" s="151"/>
      <c r="G936" s="151"/>
      <c r="H936" s="36"/>
      <c r="I936" s="36"/>
      <c r="J936" s="266"/>
      <c r="K936" s="424"/>
      <c r="L936" s="268"/>
      <c r="M936" s="45"/>
    </row>
    <row r="937" spans="2:13" s="37" customFormat="1" x14ac:dyDescent="0.3">
      <c r="B937" s="155"/>
      <c r="C937" s="151"/>
      <c r="D937" s="151"/>
      <c r="E937" s="152"/>
      <c r="F937" s="151"/>
      <c r="G937" s="151"/>
      <c r="H937" s="36"/>
      <c r="I937" s="36"/>
      <c r="J937" s="266"/>
      <c r="K937" s="424"/>
      <c r="L937" s="268"/>
      <c r="M937" s="45"/>
    </row>
    <row r="938" spans="2:13" s="37" customFormat="1" x14ac:dyDescent="0.3">
      <c r="B938" s="155"/>
      <c r="C938" s="151"/>
      <c r="D938" s="151"/>
      <c r="E938" s="152"/>
      <c r="F938" s="151"/>
      <c r="G938" s="151"/>
      <c r="H938" s="36"/>
      <c r="I938" s="36"/>
      <c r="J938" s="266"/>
      <c r="K938" s="424"/>
      <c r="L938" s="268"/>
      <c r="M938" s="45"/>
    </row>
    <row r="939" spans="2:13" s="37" customFormat="1" x14ac:dyDescent="0.3">
      <c r="B939" s="155"/>
      <c r="C939" s="151"/>
      <c r="D939" s="151"/>
      <c r="E939" s="152"/>
      <c r="F939" s="151"/>
      <c r="G939" s="151"/>
      <c r="H939" s="36"/>
      <c r="I939" s="36"/>
      <c r="J939" s="266"/>
      <c r="K939" s="424"/>
      <c r="L939" s="268"/>
      <c r="M939" s="45"/>
    </row>
    <row r="940" spans="2:13" s="37" customFormat="1" x14ac:dyDescent="0.3">
      <c r="B940" s="155"/>
      <c r="C940" s="151"/>
      <c r="D940" s="151"/>
      <c r="E940" s="152"/>
      <c r="F940" s="151"/>
      <c r="G940" s="151"/>
      <c r="H940" s="36"/>
      <c r="I940" s="36"/>
      <c r="J940" s="266"/>
      <c r="K940" s="424"/>
      <c r="L940" s="268"/>
      <c r="M940" s="45"/>
    </row>
    <row r="941" spans="2:13" s="37" customFormat="1" x14ac:dyDescent="0.3">
      <c r="B941" s="155"/>
      <c r="C941" s="151"/>
      <c r="D941" s="151"/>
      <c r="E941" s="152"/>
      <c r="F941" s="151"/>
      <c r="G941" s="151"/>
      <c r="H941" s="36"/>
      <c r="I941" s="36"/>
      <c r="J941" s="266"/>
      <c r="K941" s="424"/>
      <c r="L941" s="268"/>
      <c r="M941" s="45"/>
    </row>
    <row r="942" spans="2:13" s="37" customFormat="1" x14ac:dyDescent="0.3">
      <c r="B942" s="155"/>
      <c r="C942" s="151"/>
      <c r="D942" s="151"/>
      <c r="E942" s="152"/>
      <c r="F942" s="151"/>
      <c r="G942" s="151"/>
      <c r="H942" s="36"/>
      <c r="I942" s="36"/>
      <c r="J942" s="266"/>
      <c r="K942" s="424"/>
      <c r="L942" s="268"/>
      <c r="M942" s="45"/>
    </row>
    <row r="943" spans="2:13" s="37" customFormat="1" x14ac:dyDescent="0.3">
      <c r="B943" s="155"/>
      <c r="C943" s="151"/>
      <c r="D943" s="151"/>
      <c r="E943" s="152"/>
      <c r="F943" s="151"/>
      <c r="G943" s="151"/>
      <c r="H943" s="36"/>
      <c r="I943" s="36"/>
      <c r="J943" s="266"/>
      <c r="K943" s="424"/>
      <c r="L943" s="268"/>
      <c r="M943" s="45"/>
    </row>
    <row r="944" spans="2:13" s="37" customFormat="1" x14ac:dyDescent="0.3">
      <c r="B944" s="155"/>
      <c r="C944" s="151"/>
      <c r="D944" s="151"/>
      <c r="E944" s="152"/>
      <c r="F944" s="151"/>
      <c r="G944" s="151"/>
      <c r="H944" s="36"/>
      <c r="I944" s="36"/>
      <c r="J944" s="266"/>
      <c r="K944" s="424"/>
      <c r="L944" s="268"/>
      <c r="M944" s="45"/>
    </row>
    <row r="945" spans="2:13" s="37" customFormat="1" x14ac:dyDescent="0.3">
      <c r="B945" s="155"/>
      <c r="C945" s="151"/>
      <c r="D945" s="151"/>
      <c r="E945" s="152"/>
      <c r="F945" s="151"/>
      <c r="G945" s="151"/>
      <c r="H945" s="36"/>
      <c r="I945" s="36"/>
      <c r="J945" s="266"/>
      <c r="K945" s="424"/>
      <c r="L945" s="268"/>
      <c r="M945" s="45"/>
    </row>
    <row r="946" spans="2:13" s="37" customFormat="1" x14ac:dyDescent="0.3">
      <c r="B946" s="155"/>
      <c r="C946" s="151"/>
      <c r="D946" s="151"/>
      <c r="E946" s="152"/>
      <c r="F946" s="151"/>
      <c r="G946" s="151"/>
      <c r="H946" s="36"/>
      <c r="I946" s="36"/>
      <c r="J946" s="266"/>
      <c r="K946" s="424"/>
      <c r="L946" s="268"/>
      <c r="M946" s="45"/>
    </row>
    <row r="947" spans="2:13" s="37" customFormat="1" x14ac:dyDescent="0.3">
      <c r="B947" s="155"/>
      <c r="C947" s="151"/>
      <c r="D947" s="151"/>
      <c r="E947" s="152"/>
      <c r="F947" s="151"/>
      <c r="G947" s="151"/>
      <c r="H947" s="36"/>
      <c r="I947" s="36"/>
      <c r="J947" s="266"/>
      <c r="K947" s="424"/>
      <c r="L947" s="268"/>
      <c r="M947" s="45"/>
    </row>
    <row r="948" spans="2:13" s="37" customFormat="1" x14ac:dyDescent="0.3">
      <c r="B948" s="155"/>
      <c r="C948" s="151"/>
      <c r="D948" s="151"/>
      <c r="E948" s="152"/>
      <c r="F948" s="151"/>
      <c r="G948" s="151"/>
      <c r="H948" s="36"/>
      <c r="I948" s="36"/>
      <c r="J948" s="266"/>
      <c r="K948" s="424"/>
      <c r="L948" s="268"/>
      <c r="M948" s="45"/>
    </row>
    <row r="949" spans="2:13" s="37" customFormat="1" x14ac:dyDescent="0.3">
      <c r="B949" s="155"/>
      <c r="C949" s="151"/>
      <c r="D949" s="151"/>
      <c r="E949" s="152"/>
      <c r="F949" s="151"/>
      <c r="G949" s="151"/>
      <c r="H949" s="36"/>
      <c r="I949" s="36"/>
      <c r="J949" s="266"/>
      <c r="K949" s="424"/>
      <c r="L949" s="268"/>
      <c r="M949" s="45"/>
    </row>
    <row r="950" spans="2:13" s="37" customFormat="1" x14ac:dyDescent="0.3">
      <c r="B950" s="155"/>
      <c r="C950" s="151"/>
      <c r="D950" s="151"/>
      <c r="E950" s="152"/>
      <c r="F950" s="151"/>
      <c r="G950" s="151"/>
      <c r="H950" s="36"/>
      <c r="I950" s="36"/>
      <c r="J950" s="266"/>
      <c r="K950" s="424"/>
      <c r="L950" s="268"/>
      <c r="M950" s="45"/>
    </row>
    <row r="951" spans="2:13" s="37" customFormat="1" x14ac:dyDescent="0.3">
      <c r="B951" s="155"/>
      <c r="C951" s="151"/>
      <c r="D951" s="151"/>
      <c r="E951" s="152"/>
      <c r="F951" s="151"/>
      <c r="G951" s="151"/>
      <c r="H951" s="36"/>
      <c r="I951" s="36"/>
      <c r="J951" s="266"/>
      <c r="K951" s="424"/>
      <c r="L951" s="268"/>
      <c r="M951" s="45"/>
    </row>
    <row r="952" spans="2:13" s="37" customFormat="1" x14ac:dyDescent="0.3">
      <c r="B952" s="155"/>
      <c r="C952" s="151"/>
      <c r="D952" s="151"/>
      <c r="E952" s="152"/>
      <c r="F952" s="151"/>
      <c r="G952" s="151"/>
      <c r="H952" s="36"/>
      <c r="I952" s="36"/>
      <c r="J952" s="266"/>
      <c r="K952" s="424"/>
      <c r="L952" s="268"/>
      <c r="M952" s="45"/>
    </row>
    <row r="953" spans="2:13" s="37" customFormat="1" x14ac:dyDescent="0.3">
      <c r="B953" s="155"/>
      <c r="C953" s="151"/>
      <c r="D953" s="151"/>
      <c r="E953" s="152"/>
      <c r="F953" s="151"/>
      <c r="G953" s="151"/>
      <c r="H953" s="36"/>
      <c r="I953" s="36"/>
      <c r="J953" s="266"/>
      <c r="K953" s="424"/>
      <c r="L953" s="268"/>
      <c r="M953" s="45"/>
    </row>
    <row r="954" spans="2:13" s="37" customFormat="1" x14ac:dyDescent="0.3">
      <c r="B954" s="155"/>
      <c r="C954" s="151"/>
      <c r="D954" s="151"/>
      <c r="E954" s="152"/>
      <c r="F954" s="151"/>
      <c r="G954" s="151"/>
      <c r="H954" s="36"/>
      <c r="I954" s="36"/>
      <c r="J954" s="266"/>
      <c r="K954" s="424"/>
      <c r="L954" s="268"/>
      <c r="M954" s="45"/>
    </row>
    <row r="955" spans="2:13" s="37" customFormat="1" x14ac:dyDescent="0.3">
      <c r="B955" s="155"/>
      <c r="C955" s="151"/>
      <c r="D955" s="151"/>
      <c r="E955" s="152"/>
      <c r="F955" s="151"/>
      <c r="G955" s="151"/>
      <c r="H955" s="36"/>
      <c r="I955" s="36"/>
      <c r="J955" s="266"/>
      <c r="K955" s="424"/>
      <c r="L955" s="268"/>
      <c r="M955" s="45"/>
    </row>
    <row r="956" spans="2:13" s="37" customFormat="1" x14ac:dyDescent="0.3">
      <c r="B956" s="155"/>
      <c r="C956" s="151"/>
      <c r="D956" s="151"/>
      <c r="E956" s="152"/>
      <c r="F956" s="151"/>
      <c r="G956" s="151"/>
      <c r="H956" s="36"/>
      <c r="I956" s="36"/>
      <c r="J956" s="266"/>
      <c r="K956" s="424"/>
      <c r="L956" s="268"/>
      <c r="M956" s="45"/>
    </row>
    <row r="957" spans="2:13" s="37" customFormat="1" x14ac:dyDescent="0.3">
      <c r="B957" s="155"/>
      <c r="C957" s="151"/>
      <c r="D957" s="151"/>
      <c r="E957" s="152"/>
      <c r="F957" s="151"/>
      <c r="G957" s="151"/>
      <c r="H957" s="36"/>
      <c r="I957" s="36"/>
      <c r="J957" s="266"/>
      <c r="K957" s="424"/>
      <c r="L957" s="268"/>
      <c r="M957" s="45"/>
    </row>
    <row r="958" spans="2:13" s="37" customFormat="1" x14ac:dyDescent="0.3">
      <c r="B958" s="155"/>
      <c r="C958" s="151"/>
      <c r="D958" s="151"/>
      <c r="E958" s="152"/>
      <c r="F958" s="151"/>
      <c r="G958" s="151"/>
      <c r="H958" s="36"/>
      <c r="I958" s="36"/>
      <c r="J958" s="266"/>
      <c r="K958" s="424"/>
      <c r="L958" s="268"/>
      <c r="M958" s="45"/>
    </row>
    <row r="959" spans="2:13" s="37" customFormat="1" x14ac:dyDescent="0.3">
      <c r="B959" s="155"/>
      <c r="C959" s="151"/>
      <c r="D959" s="151"/>
      <c r="E959" s="152"/>
      <c r="F959" s="151"/>
      <c r="G959" s="151"/>
      <c r="H959" s="36"/>
      <c r="I959" s="36"/>
      <c r="J959" s="266"/>
      <c r="K959" s="424"/>
      <c r="L959" s="268"/>
      <c r="M959" s="45"/>
    </row>
    <row r="960" spans="2:13" s="37" customFormat="1" x14ac:dyDescent="0.3">
      <c r="B960" s="155"/>
      <c r="C960" s="151"/>
      <c r="D960" s="151"/>
      <c r="E960" s="152"/>
      <c r="F960" s="151"/>
      <c r="G960" s="151"/>
      <c r="H960" s="36"/>
      <c r="I960" s="36"/>
      <c r="J960" s="266"/>
      <c r="K960" s="424"/>
      <c r="L960" s="268"/>
      <c r="M960" s="45"/>
    </row>
    <row r="961" spans="2:13" s="37" customFormat="1" x14ac:dyDescent="0.3">
      <c r="B961" s="155"/>
      <c r="C961" s="151"/>
      <c r="D961" s="151"/>
      <c r="E961" s="152"/>
      <c r="F961" s="151"/>
      <c r="G961" s="151"/>
      <c r="H961" s="36"/>
      <c r="I961" s="36"/>
      <c r="J961" s="266"/>
      <c r="K961" s="424"/>
      <c r="L961" s="268"/>
      <c r="M961" s="45"/>
    </row>
    <row r="962" spans="2:13" s="37" customFormat="1" x14ac:dyDescent="0.3">
      <c r="B962" s="155"/>
      <c r="C962" s="151"/>
      <c r="D962" s="151"/>
      <c r="E962" s="152"/>
      <c r="F962" s="151"/>
      <c r="G962" s="151"/>
      <c r="H962" s="36"/>
      <c r="I962" s="36"/>
      <c r="J962" s="266"/>
      <c r="K962" s="424"/>
      <c r="L962" s="268"/>
      <c r="M962" s="45"/>
    </row>
    <row r="963" spans="2:13" s="37" customFormat="1" x14ac:dyDescent="0.3">
      <c r="B963" s="155"/>
      <c r="C963" s="151"/>
      <c r="D963" s="151"/>
      <c r="E963" s="152"/>
      <c r="F963" s="151"/>
      <c r="G963" s="151"/>
      <c r="H963" s="36"/>
      <c r="I963" s="36"/>
      <c r="J963" s="266"/>
      <c r="K963" s="424"/>
      <c r="L963" s="268"/>
      <c r="M963" s="45"/>
    </row>
    <row r="964" spans="2:13" s="37" customFormat="1" x14ac:dyDescent="0.3">
      <c r="B964" s="155"/>
      <c r="C964" s="151"/>
      <c r="D964" s="151"/>
      <c r="E964" s="152"/>
      <c r="F964" s="151"/>
      <c r="G964" s="151"/>
      <c r="H964" s="36"/>
      <c r="I964" s="36"/>
      <c r="J964" s="266"/>
      <c r="K964" s="424"/>
      <c r="L964" s="268"/>
      <c r="M964" s="45"/>
    </row>
    <row r="965" spans="2:13" s="37" customFormat="1" x14ac:dyDescent="0.3">
      <c r="B965" s="155"/>
      <c r="C965" s="151"/>
      <c r="D965" s="151"/>
      <c r="E965" s="152"/>
      <c r="F965" s="151"/>
      <c r="G965" s="151"/>
      <c r="H965" s="36"/>
      <c r="I965" s="36"/>
      <c r="J965" s="266"/>
      <c r="K965" s="424"/>
      <c r="L965" s="268"/>
      <c r="M965" s="45"/>
    </row>
    <row r="966" spans="2:13" s="37" customFormat="1" x14ac:dyDescent="0.3">
      <c r="B966" s="155"/>
      <c r="C966" s="151"/>
      <c r="D966" s="151"/>
      <c r="E966" s="152"/>
      <c r="F966" s="151"/>
      <c r="G966" s="151"/>
      <c r="H966" s="36"/>
      <c r="I966" s="36"/>
      <c r="J966" s="266"/>
      <c r="K966" s="424"/>
      <c r="L966" s="268"/>
      <c r="M966" s="45"/>
    </row>
    <row r="967" spans="2:13" s="37" customFormat="1" x14ac:dyDescent="0.3">
      <c r="B967" s="155"/>
      <c r="C967" s="151"/>
      <c r="D967" s="151"/>
      <c r="E967" s="152"/>
      <c r="F967" s="151"/>
      <c r="G967" s="151"/>
      <c r="H967" s="36"/>
      <c r="I967" s="36"/>
      <c r="J967" s="266"/>
      <c r="K967" s="424"/>
      <c r="L967" s="268"/>
      <c r="M967" s="45"/>
    </row>
    <row r="968" spans="2:13" s="37" customFormat="1" x14ac:dyDescent="0.3">
      <c r="B968" s="155"/>
      <c r="C968" s="151"/>
      <c r="D968" s="151"/>
      <c r="E968" s="152"/>
      <c r="F968" s="151"/>
      <c r="G968" s="151"/>
      <c r="H968" s="36"/>
      <c r="I968" s="36"/>
      <c r="J968" s="266"/>
      <c r="K968" s="424"/>
      <c r="L968" s="268"/>
      <c r="M968" s="45"/>
    </row>
    <row r="969" spans="2:13" s="37" customFormat="1" x14ac:dyDescent="0.3">
      <c r="B969" s="155"/>
      <c r="C969" s="151"/>
      <c r="D969" s="151"/>
      <c r="E969" s="152"/>
      <c r="F969" s="151"/>
      <c r="G969" s="151"/>
      <c r="H969" s="36"/>
      <c r="I969" s="36"/>
      <c r="J969" s="266"/>
      <c r="K969" s="424"/>
      <c r="L969" s="268"/>
      <c r="M969" s="45"/>
    </row>
    <row r="970" spans="2:13" s="37" customFormat="1" x14ac:dyDescent="0.3">
      <c r="B970" s="155"/>
      <c r="C970" s="151"/>
      <c r="D970" s="151"/>
      <c r="E970" s="152"/>
      <c r="F970" s="151"/>
      <c r="G970" s="151"/>
      <c r="H970" s="36"/>
      <c r="I970" s="36"/>
      <c r="J970" s="266"/>
      <c r="K970" s="424"/>
      <c r="L970" s="268"/>
      <c r="M970" s="45"/>
    </row>
    <row r="971" spans="2:13" s="37" customFormat="1" x14ac:dyDescent="0.3">
      <c r="B971" s="155"/>
      <c r="C971" s="151"/>
      <c r="D971" s="151"/>
      <c r="E971" s="152"/>
      <c r="F971" s="151"/>
      <c r="G971" s="151"/>
      <c r="H971" s="36"/>
      <c r="I971" s="36"/>
      <c r="J971" s="266"/>
      <c r="K971" s="424"/>
      <c r="L971" s="268"/>
      <c r="M971" s="45"/>
    </row>
    <row r="972" spans="2:13" s="37" customFormat="1" x14ac:dyDescent="0.3">
      <c r="B972" s="155"/>
      <c r="C972" s="151"/>
      <c r="D972" s="151"/>
      <c r="E972" s="152"/>
      <c r="F972" s="151"/>
      <c r="G972" s="151"/>
      <c r="H972" s="36"/>
      <c r="I972" s="36"/>
      <c r="J972" s="266"/>
      <c r="K972" s="424"/>
      <c r="L972" s="268"/>
      <c r="M972" s="45"/>
    </row>
    <row r="973" spans="2:13" s="37" customFormat="1" x14ac:dyDescent="0.3">
      <c r="B973" s="155"/>
      <c r="C973" s="151"/>
      <c r="D973" s="151"/>
      <c r="E973" s="152"/>
      <c r="F973" s="151"/>
      <c r="G973" s="151"/>
      <c r="H973" s="36"/>
      <c r="I973" s="36"/>
      <c r="J973" s="266"/>
      <c r="K973" s="424"/>
      <c r="L973" s="268"/>
      <c r="M973" s="45"/>
    </row>
    <row r="974" spans="2:13" s="37" customFormat="1" x14ac:dyDescent="0.3">
      <c r="B974" s="155"/>
      <c r="C974" s="151"/>
      <c r="D974" s="151"/>
      <c r="E974" s="152"/>
      <c r="F974" s="151"/>
      <c r="G974" s="151"/>
      <c r="H974" s="36"/>
      <c r="I974" s="36"/>
      <c r="J974" s="266"/>
      <c r="K974" s="424"/>
      <c r="L974" s="268"/>
      <c r="M974" s="45"/>
    </row>
    <row r="975" spans="2:13" s="37" customFormat="1" x14ac:dyDescent="0.3">
      <c r="B975" s="155"/>
      <c r="C975" s="151"/>
      <c r="D975" s="151"/>
      <c r="E975" s="152"/>
      <c r="F975" s="151"/>
      <c r="G975" s="151"/>
      <c r="H975" s="36"/>
      <c r="I975" s="36"/>
      <c r="J975" s="266"/>
      <c r="K975" s="424"/>
      <c r="L975" s="268"/>
      <c r="M975" s="45"/>
    </row>
    <row r="976" spans="2:13" s="37" customFormat="1" x14ac:dyDescent="0.3">
      <c r="B976" s="155"/>
      <c r="C976" s="151"/>
      <c r="D976" s="151"/>
      <c r="E976" s="152"/>
      <c r="F976" s="151"/>
      <c r="G976" s="151"/>
      <c r="H976" s="36"/>
      <c r="I976" s="36"/>
      <c r="J976" s="266"/>
      <c r="K976" s="424"/>
      <c r="L976" s="268"/>
      <c r="M976" s="45"/>
    </row>
    <row r="977" spans="2:13" s="37" customFormat="1" x14ac:dyDescent="0.3">
      <c r="B977" s="155"/>
      <c r="C977" s="151"/>
      <c r="D977" s="151"/>
      <c r="E977" s="152"/>
      <c r="F977" s="151"/>
      <c r="G977" s="151"/>
      <c r="H977" s="36"/>
      <c r="I977" s="36"/>
      <c r="J977" s="266"/>
      <c r="K977" s="424"/>
      <c r="L977" s="268"/>
      <c r="M977" s="45"/>
    </row>
    <row r="978" spans="2:13" s="37" customFormat="1" x14ac:dyDescent="0.3">
      <c r="B978" s="155"/>
      <c r="C978" s="151"/>
      <c r="D978" s="151"/>
      <c r="E978" s="152"/>
      <c r="F978" s="151"/>
      <c r="G978" s="151"/>
      <c r="H978" s="36"/>
      <c r="I978" s="36"/>
      <c r="J978" s="266"/>
      <c r="K978" s="424"/>
      <c r="L978" s="268"/>
      <c r="M978" s="45"/>
    </row>
    <row r="979" spans="2:13" s="37" customFormat="1" x14ac:dyDescent="0.3">
      <c r="B979" s="155"/>
      <c r="C979" s="151"/>
      <c r="D979" s="151"/>
      <c r="E979" s="152"/>
      <c r="F979" s="151"/>
      <c r="G979" s="151"/>
      <c r="H979" s="36"/>
      <c r="I979" s="36"/>
      <c r="J979" s="266"/>
      <c r="K979" s="424"/>
      <c r="L979" s="268"/>
      <c r="M979" s="45"/>
    </row>
    <row r="980" spans="2:13" s="37" customFormat="1" x14ac:dyDescent="0.3">
      <c r="B980" s="155"/>
      <c r="C980" s="151"/>
      <c r="D980" s="151"/>
      <c r="E980" s="152"/>
      <c r="F980" s="151"/>
      <c r="G980" s="151"/>
      <c r="H980" s="36"/>
      <c r="I980" s="36"/>
      <c r="J980" s="266"/>
      <c r="K980" s="424"/>
      <c r="L980" s="268"/>
      <c r="M980" s="45"/>
    </row>
    <row r="981" spans="2:13" s="37" customFormat="1" x14ac:dyDescent="0.3">
      <c r="B981" s="155"/>
      <c r="C981" s="151"/>
      <c r="D981" s="151"/>
      <c r="E981" s="152"/>
      <c r="F981" s="151"/>
      <c r="G981" s="151"/>
      <c r="H981" s="36"/>
      <c r="I981" s="36"/>
      <c r="J981" s="266"/>
      <c r="K981" s="424"/>
      <c r="L981" s="268"/>
      <c r="M981" s="45"/>
    </row>
    <row r="982" spans="2:13" s="37" customFormat="1" x14ac:dyDescent="0.3">
      <c r="B982" s="155"/>
      <c r="C982" s="151"/>
      <c r="D982" s="151"/>
      <c r="E982" s="152"/>
      <c r="F982" s="151"/>
      <c r="G982" s="151"/>
      <c r="H982" s="36"/>
      <c r="I982" s="36"/>
      <c r="J982" s="266"/>
      <c r="K982" s="424"/>
      <c r="L982" s="268"/>
      <c r="M982" s="45"/>
    </row>
    <row r="983" spans="2:13" s="37" customFormat="1" x14ac:dyDescent="0.3">
      <c r="B983" s="155"/>
      <c r="C983" s="151"/>
      <c r="D983" s="151"/>
      <c r="E983" s="152"/>
      <c r="F983" s="151"/>
      <c r="G983" s="151"/>
      <c r="H983" s="36"/>
      <c r="I983" s="36"/>
      <c r="J983" s="266"/>
      <c r="K983" s="424"/>
      <c r="L983" s="268"/>
      <c r="M983" s="45"/>
    </row>
    <row r="984" spans="2:13" s="37" customFormat="1" x14ac:dyDescent="0.3">
      <c r="B984" s="155"/>
      <c r="C984" s="151"/>
      <c r="D984" s="151"/>
      <c r="E984" s="152"/>
      <c r="F984" s="151"/>
      <c r="G984" s="151"/>
      <c r="H984" s="36"/>
      <c r="I984" s="36"/>
      <c r="J984" s="266"/>
      <c r="K984" s="424"/>
      <c r="L984" s="268"/>
      <c r="M984" s="45"/>
    </row>
    <row r="985" spans="2:13" s="37" customFormat="1" x14ac:dyDescent="0.3">
      <c r="B985" s="155"/>
      <c r="C985" s="151"/>
      <c r="D985" s="151"/>
      <c r="E985" s="152"/>
      <c r="F985" s="151"/>
      <c r="G985" s="151"/>
      <c r="H985" s="36"/>
      <c r="I985" s="36"/>
      <c r="J985" s="266"/>
      <c r="K985" s="424"/>
      <c r="L985" s="268"/>
      <c r="M985" s="45"/>
    </row>
    <row r="986" spans="2:13" s="37" customFormat="1" x14ac:dyDescent="0.3">
      <c r="B986" s="155"/>
      <c r="C986" s="151"/>
      <c r="D986" s="151"/>
      <c r="E986" s="152"/>
      <c r="F986" s="151"/>
      <c r="G986" s="151"/>
      <c r="H986" s="36"/>
      <c r="I986" s="36"/>
      <c r="J986" s="266"/>
      <c r="K986" s="424"/>
      <c r="L986" s="268"/>
      <c r="M986" s="45"/>
    </row>
    <row r="987" spans="2:13" s="37" customFormat="1" x14ac:dyDescent="0.3">
      <c r="B987" s="155"/>
      <c r="C987" s="151"/>
      <c r="D987" s="151"/>
      <c r="E987" s="152"/>
      <c r="F987" s="151"/>
      <c r="G987" s="151"/>
      <c r="H987" s="36"/>
      <c r="I987" s="36"/>
      <c r="J987" s="266"/>
      <c r="K987" s="424"/>
      <c r="L987" s="268"/>
      <c r="M987" s="45"/>
    </row>
    <row r="988" spans="2:13" s="37" customFormat="1" x14ac:dyDescent="0.3">
      <c r="B988" s="155"/>
      <c r="C988" s="151"/>
      <c r="D988" s="151"/>
      <c r="E988" s="152"/>
      <c r="F988" s="151"/>
      <c r="G988" s="151"/>
      <c r="H988" s="36"/>
      <c r="I988" s="36"/>
      <c r="J988" s="266"/>
      <c r="K988" s="424"/>
      <c r="L988" s="268"/>
      <c r="M988" s="45"/>
    </row>
    <row r="989" spans="2:13" s="37" customFormat="1" x14ac:dyDescent="0.3">
      <c r="B989" s="155"/>
      <c r="C989" s="151"/>
      <c r="D989" s="151"/>
      <c r="E989" s="152"/>
      <c r="F989" s="151"/>
      <c r="G989" s="151"/>
      <c r="H989" s="36"/>
      <c r="I989" s="36"/>
      <c r="J989" s="266"/>
      <c r="K989" s="424"/>
      <c r="L989" s="268"/>
      <c r="M989" s="45"/>
    </row>
    <row r="990" spans="2:13" s="37" customFormat="1" x14ac:dyDescent="0.3">
      <c r="B990" s="155"/>
      <c r="C990" s="151"/>
      <c r="D990" s="151"/>
      <c r="E990" s="152"/>
      <c r="F990" s="151"/>
      <c r="G990" s="151"/>
      <c r="H990" s="36"/>
      <c r="I990" s="36"/>
      <c r="J990" s="266"/>
      <c r="K990" s="424"/>
      <c r="L990" s="268"/>
      <c r="M990" s="45"/>
    </row>
    <row r="991" spans="2:13" s="37" customFormat="1" x14ac:dyDescent="0.3">
      <c r="B991" s="155"/>
      <c r="C991" s="151"/>
      <c r="D991" s="151"/>
      <c r="E991" s="152"/>
      <c r="F991" s="151"/>
      <c r="G991" s="151"/>
      <c r="H991" s="36"/>
      <c r="I991" s="36"/>
      <c r="J991" s="266"/>
      <c r="K991" s="424"/>
      <c r="L991" s="268"/>
      <c r="M991" s="45"/>
    </row>
    <row r="992" spans="2:13" s="37" customFormat="1" x14ac:dyDescent="0.3">
      <c r="B992" s="155"/>
      <c r="C992" s="151"/>
      <c r="D992" s="151"/>
      <c r="E992" s="152"/>
      <c r="F992" s="151"/>
      <c r="G992" s="151"/>
      <c r="H992" s="36"/>
      <c r="I992" s="36"/>
      <c r="J992" s="266"/>
      <c r="K992" s="424"/>
      <c r="L992" s="268"/>
      <c r="M992" s="45"/>
    </row>
    <row r="993" spans="2:13" s="37" customFormat="1" x14ac:dyDescent="0.3">
      <c r="B993" s="155"/>
      <c r="C993" s="151"/>
      <c r="D993" s="151"/>
      <c r="E993" s="152"/>
      <c r="F993" s="151"/>
      <c r="G993" s="151"/>
      <c r="H993" s="36"/>
      <c r="I993" s="36"/>
      <c r="J993" s="266"/>
      <c r="K993" s="424"/>
      <c r="L993" s="268"/>
      <c r="M993" s="45"/>
    </row>
    <row r="994" spans="2:13" s="37" customFormat="1" x14ac:dyDescent="0.3">
      <c r="B994" s="155"/>
      <c r="C994" s="151"/>
      <c r="D994" s="151"/>
      <c r="E994" s="152"/>
      <c r="F994" s="151"/>
      <c r="G994" s="151"/>
      <c r="H994" s="36"/>
      <c r="I994" s="36"/>
      <c r="J994" s="266"/>
      <c r="K994" s="424"/>
      <c r="L994" s="268"/>
      <c r="M994" s="45"/>
    </row>
    <row r="995" spans="2:13" s="37" customFormat="1" x14ac:dyDescent="0.3">
      <c r="B995" s="155"/>
      <c r="C995" s="151"/>
      <c r="D995" s="151"/>
      <c r="E995" s="152"/>
      <c r="F995" s="151"/>
      <c r="G995" s="151"/>
      <c r="H995" s="36"/>
      <c r="I995" s="36"/>
      <c r="J995" s="266"/>
      <c r="K995" s="424"/>
      <c r="L995" s="268"/>
      <c r="M995" s="45"/>
    </row>
    <row r="996" spans="2:13" s="37" customFormat="1" x14ac:dyDescent="0.3">
      <c r="B996" s="155"/>
      <c r="C996" s="151"/>
      <c r="D996" s="151"/>
      <c r="E996" s="152"/>
      <c r="F996" s="151"/>
      <c r="G996" s="151"/>
      <c r="H996" s="36"/>
      <c r="I996" s="36"/>
      <c r="J996" s="266"/>
      <c r="K996" s="424"/>
      <c r="L996" s="268"/>
      <c r="M996" s="45"/>
    </row>
    <row r="997" spans="2:13" s="37" customFormat="1" x14ac:dyDescent="0.3">
      <c r="B997" s="155"/>
      <c r="C997" s="151"/>
      <c r="D997" s="151"/>
      <c r="E997" s="152"/>
      <c r="F997" s="151"/>
      <c r="G997" s="151"/>
      <c r="H997" s="36"/>
      <c r="I997" s="36"/>
      <c r="J997" s="266"/>
      <c r="K997" s="424"/>
      <c r="L997" s="268"/>
      <c r="M997" s="45"/>
    </row>
    <row r="998" spans="2:13" s="37" customFormat="1" x14ac:dyDescent="0.3">
      <c r="B998" s="155"/>
      <c r="C998" s="151"/>
      <c r="D998" s="151"/>
      <c r="E998" s="152"/>
      <c r="F998" s="151"/>
      <c r="G998" s="151"/>
      <c r="H998" s="36"/>
      <c r="I998" s="36"/>
      <c r="J998" s="266"/>
      <c r="K998" s="424"/>
      <c r="L998" s="268"/>
      <c r="M998" s="45"/>
    </row>
    <row r="999" spans="2:13" s="37" customFormat="1" x14ac:dyDescent="0.3">
      <c r="B999" s="155"/>
      <c r="C999" s="151"/>
      <c r="D999" s="151"/>
      <c r="E999" s="152"/>
      <c r="F999" s="151"/>
      <c r="G999" s="151"/>
      <c r="H999" s="36"/>
      <c r="I999" s="36"/>
      <c r="J999" s="266"/>
      <c r="K999" s="424"/>
      <c r="L999" s="268"/>
      <c r="M999" s="45"/>
    </row>
    <row r="1000" spans="2:13" s="37" customFormat="1" x14ac:dyDescent="0.3">
      <c r="B1000" s="155"/>
      <c r="C1000" s="151"/>
      <c r="D1000" s="151"/>
      <c r="E1000" s="152"/>
      <c r="F1000" s="151"/>
      <c r="G1000" s="151"/>
      <c r="H1000" s="36"/>
      <c r="I1000" s="36"/>
      <c r="J1000" s="266"/>
      <c r="K1000" s="424"/>
      <c r="L1000" s="268"/>
      <c r="M1000" s="45"/>
    </row>
    <row r="1001" spans="2:13" s="37" customFormat="1" x14ac:dyDescent="0.3">
      <c r="B1001" s="155"/>
      <c r="C1001" s="151"/>
      <c r="D1001" s="151"/>
      <c r="E1001" s="152"/>
      <c r="F1001" s="151"/>
      <c r="G1001" s="151"/>
      <c r="H1001" s="36"/>
      <c r="I1001" s="36"/>
      <c r="J1001" s="266"/>
      <c r="K1001" s="424"/>
      <c r="L1001" s="268"/>
      <c r="M1001" s="45"/>
    </row>
    <row r="1002" spans="2:13" s="37" customFormat="1" x14ac:dyDescent="0.3">
      <c r="B1002" s="155"/>
      <c r="C1002" s="151"/>
      <c r="D1002" s="151"/>
      <c r="E1002" s="152"/>
      <c r="F1002" s="151"/>
      <c r="G1002" s="151"/>
      <c r="H1002" s="36"/>
      <c r="I1002" s="36"/>
      <c r="J1002" s="266"/>
      <c r="K1002" s="424"/>
      <c r="L1002" s="268"/>
      <c r="M1002" s="45"/>
    </row>
    <row r="1003" spans="2:13" s="37" customFormat="1" x14ac:dyDescent="0.3">
      <c r="B1003" s="155"/>
      <c r="C1003" s="151"/>
      <c r="D1003" s="151"/>
      <c r="E1003" s="152"/>
      <c r="F1003" s="151"/>
      <c r="G1003" s="151"/>
      <c r="H1003" s="36"/>
      <c r="I1003" s="36"/>
      <c r="J1003" s="266"/>
      <c r="K1003" s="424"/>
      <c r="L1003" s="268"/>
      <c r="M1003" s="45"/>
    </row>
    <row r="1004" spans="2:13" s="37" customFormat="1" x14ac:dyDescent="0.3">
      <c r="B1004" s="155"/>
      <c r="C1004" s="151"/>
      <c r="D1004" s="151"/>
      <c r="E1004" s="152"/>
      <c r="F1004" s="151"/>
      <c r="G1004" s="151"/>
      <c r="H1004" s="36"/>
      <c r="I1004" s="36"/>
      <c r="J1004" s="266"/>
      <c r="K1004" s="424"/>
      <c r="L1004" s="268"/>
      <c r="M1004" s="45"/>
    </row>
    <row r="1005" spans="2:13" s="37" customFormat="1" x14ac:dyDescent="0.3">
      <c r="B1005" s="155"/>
      <c r="C1005" s="151"/>
      <c r="D1005" s="151"/>
      <c r="E1005" s="152"/>
      <c r="F1005" s="151"/>
      <c r="G1005" s="151"/>
      <c r="H1005" s="36"/>
      <c r="I1005" s="36"/>
      <c r="J1005" s="266"/>
      <c r="K1005" s="424"/>
      <c r="L1005" s="268"/>
      <c r="M1005" s="45"/>
    </row>
    <row r="1006" spans="2:13" s="37" customFormat="1" x14ac:dyDescent="0.3">
      <c r="B1006" s="155"/>
      <c r="C1006" s="151"/>
      <c r="D1006" s="151"/>
      <c r="E1006" s="152"/>
      <c r="F1006" s="151"/>
      <c r="G1006" s="151"/>
      <c r="H1006" s="36"/>
      <c r="I1006" s="36"/>
      <c r="J1006" s="266"/>
      <c r="K1006" s="424"/>
      <c r="L1006" s="268"/>
      <c r="M1006" s="45"/>
    </row>
    <row r="1007" spans="2:13" s="37" customFormat="1" x14ac:dyDescent="0.3">
      <c r="B1007" s="155"/>
      <c r="C1007" s="151"/>
      <c r="D1007" s="151"/>
      <c r="E1007" s="152"/>
      <c r="F1007" s="151"/>
      <c r="G1007" s="151"/>
      <c r="H1007" s="36"/>
      <c r="I1007" s="36"/>
      <c r="J1007" s="266"/>
      <c r="K1007" s="424"/>
      <c r="L1007" s="268"/>
      <c r="M1007" s="45"/>
    </row>
    <row r="1008" spans="2:13" s="37" customFormat="1" x14ac:dyDescent="0.3">
      <c r="B1008" s="155"/>
      <c r="C1008" s="151"/>
      <c r="D1008" s="151"/>
      <c r="E1008" s="152"/>
      <c r="F1008" s="151"/>
      <c r="G1008" s="151"/>
      <c r="H1008" s="36"/>
      <c r="I1008" s="36"/>
      <c r="J1008" s="266"/>
      <c r="K1008" s="424"/>
      <c r="L1008" s="268"/>
      <c r="M1008" s="45"/>
    </row>
    <row r="1009" spans="2:13" s="37" customFormat="1" x14ac:dyDescent="0.3">
      <c r="B1009" s="155"/>
      <c r="C1009" s="151"/>
      <c r="D1009" s="151"/>
      <c r="E1009" s="152"/>
      <c r="F1009" s="151"/>
      <c r="G1009" s="151"/>
      <c r="H1009" s="36"/>
      <c r="I1009" s="36"/>
      <c r="J1009" s="266"/>
      <c r="K1009" s="424"/>
      <c r="L1009" s="268"/>
      <c r="M1009" s="45"/>
    </row>
    <row r="1010" spans="2:13" s="37" customFormat="1" x14ac:dyDescent="0.3">
      <c r="B1010" s="155"/>
      <c r="C1010" s="151"/>
      <c r="D1010" s="151"/>
      <c r="E1010" s="152"/>
      <c r="F1010" s="151"/>
      <c r="G1010" s="151"/>
      <c r="H1010" s="36"/>
      <c r="I1010" s="36"/>
      <c r="J1010" s="266"/>
      <c r="K1010" s="424"/>
      <c r="L1010" s="268"/>
      <c r="M1010" s="45"/>
    </row>
    <row r="1011" spans="2:13" s="37" customFormat="1" x14ac:dyDescent="0.3">
      <c r="B1011" s="155"/>
      <c r="C1011" s="151"/>
      <c r="D1011" s="151"/>
      <c r="E1011" s="152"/>
      <c r="F1011" s="151"/>
      <c r="G1011" s="151"/>
      <c r="H1011" s="36"/>
      <c r="I1011" s="36"/>
      <c r="J1011" s="266"/>
      <c r="K1011" s="424"/>
      <c r="L1011" s="268"/>
      <c r="M1011" s="45"/>
    </row>
    <row r="1012" spans="2:13" s="37" customFormat="1" x14ac:dyDescent="0.3">
      <c r="B1012" s="155"/>
      <c r="C1012" s="151"/>
      <c r="D1012" s="151"/>
      <c r="E1012" s="152"/>
      <c r="F1012" s="151"/>
      <c r="G1012" s="151"/>
      <c r="H1012" s="36"/>
      <c r="I1012" s="36"/>
      <c r="J1012" s="266"/>
      <c r="K1012" s="424"/>
      <c r="L1012" s="268"/>
      <c r="M1012" s="45"/>
    </row>
    <row r="1013" spans="2:13" s="37" customFormat="1" x14ac:dyDescent="0.3">
      <c r="B1013" s="155"/>
      <c r="C1013" s="151"/>
      <c r="D1013" s="151"/>
      <c r="E1013" s="152"/>
      <c r="F1013" s="151"/>
      <c r="G1013" s="151"/>
      <c r="H1013" s="36"/>
      <c r="I1013" s="36"/>
      <c r="J1013" s="266"/>
      <c r="K1013" s="424"/>
      <c r="L1013" s="268"/>
      <c r="M1013" s="45"/>
    </row>
    <row r="1014" spans="2:13" s="37" customFormat="1" x14ac:dyDescent="0.3">
      <c r="B1014" s="155"/>
      <c r="C1014" s="151"/>
      <c r="D1014" s="151"/>
      <c r="E1014" s="152"/>
      <c r="F1014" s="151"/>
      <c r="G1014" s="151"/>
      <c r="H1014" s="36"/>
      <c r="I1014" s="36"/>
      <c r="J1014" s="266"/>
      <c r="K1014" s="424"/>
      <c r="L1014" s="268"/>
      <c r="M1014" s="45"/>
    </row>
    <row r="1015" spans="2:13" s="37" customFormat="1" x14ac:dyDescent="0.3">
      <c r="B1015" s="155"/>
      <c r="C1015" s="151"/>
      <c r="D1015" s="151"/>
      <c r="E1015" s="152"/>
      <c r="F1015" s="151"/>
      <c r="G1015" s="151"/>
      <c r="H1015" s="36"/>
      <c r="I1015" s="36"/>
      <c r="J1015" s="266"/>
      <c r="K1015" s="424"/>
      <c r="L1015" s="268"/>
      <c r="M1015" s="45"/>
    </row>
    <row r="1016" spans="2:13" s="37" customFormat="1" x14ac:dyDescent="0.3">
      <c r="B1016" s="155"/>
      <c r="C1016" s="151"/>
      <c r="D1016" s="151"/>
      <c r="E1016" s="152"/>
      <c r="F1016" s="151"/>
      <c r="G1016" s="151"/>
      <c r="H1016" s="36"/>
      <c r="I1016" s="36"/>
      <c r="J1016" s="266"/>
      <c r="K1016" s="424"/>
      <c r="L1016" s="268"/>
      <c r="M1016" s="45"/>
    </row>
    <row r="1017" spans="2:13" s="37" customFormat="1" x14ac:dyDescent="0.3">
      <c r="B1017" s="155"/>
      <c r="C1017" s="151"/>
      <c r="D1017" s="151"/>
      <c r="E1017" s="152"/>
      <c r="F1017" s="151"/>
      <c r="G1017" s="151"/>
      <c r="H1017" s="36"/>
      <c r="I1017" s="36"/>
      <c r="J1017" s="266"/>
      <c r="K1017" s="424"/>
      <c r="L1017" s="268"/>
      <c r="M1017" s="45"/>
    </row>
    <row r="1018" spans="2:13" s="37" customFormat="1" x14ac:dyDescent="0.3">
      <c r="B1018" s="155"/>
      <c r="C1018" s="151"/>
      <c r="D1018" s="151"/>
      <c r="E1018" s="152"/>
      <c r="F1018" s="151"/>
      <c r="G1018" s="151"/>
      <c r="H1018" s="36"/>
      <c r="I1018" s="36"/>
      <c r="J1018" s="266"/>
      <c r="K1018" s="424"/>
      <c r="L1018" s="268"/>
      <c r="M1018" s="45"/>
    </row>
    <row r="1019" spans="2:13" s="37" customFormat="1" x14ac:dyDescent="0.3">
      <c r="B1019" s="155"/>
      <c r="C1019" s="151"/>
      <c r="D1019" s="151"/>
      <c r="E1019" s="152"/>
      <c r="F1019" s="151"/>
      <c r="G1019" s="151"/>
      <c r="H1019" s="36"/>
      <c r="I1019" s="36"/>
      <c r="J1019" s="266"/>
      <c r="K1019" s="424"/>
      <c r="L1019" s="268"/>
      <c r="M1019" s="45"/>
    </row>
    <row r="1020" spans="2:13" s="37" customFormat="1" x14ac:dyDescent="0.3">
      <c r="B1020" s="155"/>
      <c r="C1020" s="151"/>
      <c r="D1020" s="151"/>
      <c r="E1020" s="152"/>
      <c r="F1020" s="151"/>
      <c r="G1020" s="151"/>
      <c r="H1020" s="36"/>
      <c r="I1020" s="36"/>
      <c r="J1020" s="266"/>
      <c r="K1020" s="424"/>
      <c r="L1020" s="268"/>
      <c r="M1020" s="45"/>
    </row>
    <row r="1021" spans="2:13" s="37" customFormat="1" x14ac:dyDescent="0.3">
      <c r="B1021" s="155"/>
      <c r="C1021" s="151"/>
      <c r="D1021" s="151"/>
      <c r="E1021" s="152"/>
      <c r="F1021" s="151"/>
      <c r="G1021" s="151"/>
      <c r="H1021" s="36"/>
      <c r="I1021" s="36"/>
      <c r="J1021" s="266"/>
      <c r="K1021" s="424"/>
      <c r="L1021" s="268"/>
      <c r="M1021" s="45"/>
    </row>
    <row r="1022" spans="2:13" s="37" customFormat="1" x14ac:dyDescent="0.3">
      <c r="B1022" s="155"/>
      <c r="C1022" s="151"/>
      <c r="D1022" s="151"/>
      <c r="E1022" s="152"/>
      <c r="F1022" s="151"/>
      <c r="G1022" s="151"/>
      <c r="H1022" s="36"/>
      <c r="I1022" s="36"/>
      <c r="J1022" s="266"/>
      <c r="K1022" s="424"/>
      <c r="L1022" s="268"/>
      <c r="M1022" s="45"/>
    </row>
    <row r="1023" spans="2:13" s="37" customFormat="1" x14ac:dyDescent="0.3">
      <c r="B1023" s="155"/>
      <c r="C1023" s="151"/>
      <c r="D1023" s="151"/>
      <c r="E1023" s="152"/>
      <c r="F1023" s="151"/>
      <c r="G1023" s="151"/>
      <c r="H1023" s="36"/>
      <c r="I1023" s="36"/>
      <c r="J1023" s="266"/>
      <c r="K1023" s="424"/>
      <c r="L1023" s="268"/>
      <c r="M1023" s="45"/>
    </row>
    <row r="1024" spans="2:13" s="37" customFormat="1" x14ac:dyDescent="0.3">
      <c r="B1024" s="155"/>
      <c r="C1024" s="151"/>
      <c r="D1024" s="151"/>
      <c r="E1024" s="152"/>
      <c r="F1024" s="151"/>
      <c r="G1024" s="151"/>
      <c r="H1024" s="36"/>
      <c r="I1024" s="36"/>
      <c r="J1024" s="266"/>
      <c r="K1024" s="424"/>
      <c r="L1024" s="268"/>
      <c r="M1024" s="45"/>
    </row>
    <row r="1025" spans="2:13" s="37" customFormat="1" x14ac:dyDescent="0.3">
      <c r="B1025" s="155"/>
      <c r="C1025" s="151"/>
      <c r="D1025" s="151"/>
      <c r="E1025" s="152"/>
      <c r="F1025" s="151"/>
      <c r="G1025" s="151"/>
      <c r="H1025" s="36"/>
      <c r="I1025" s="36"/>
      <c r="J1025" s="266"/>
      <c r="K1025" s="424"/>
      <c r="L1025" s="268"/>
      <c r="M1025" s="45"/>
    </row>
    <row r="1026" spans="2:13" s="37" customFormat="1" x14ac:dyDescent="0.3">
      <c r="B1026" s="155"/>
      <c r="C1026" s="151"/>
      <c r="D1026" s="151"/>
      <c r="E1026" s="152"/>
      <c r="F1026" s="151"/>
      <c r="G1026" s="151"/>
      <c r="H1026" s="36"/>
      <c r="I1026" s="36"/>
      <c r="J1026" s="266"/>
      <c r="K1026" s="424"/>
      <c r="L1026" s="268"/>
      <c r="M1026" s="45"/>
    </row>
    <row r="1027" spans="2:13" s="37" customFormat="1" x14ac:dyDescent="0.3">
      <c r="B1027" s="155"/>
      <c r="C1027" s="151"/>
      <c r="D1027" s="151"/>
      <c r="E1027" s="152"/>
      <c r="F1027" s="151"/>
      <c r="G1027" s="151"/>
      <c r="H1027" s="36"/>
      <c r="I1027" s="36"/>
      <c r="J1027" s="266"/>
      <c r="K1027" s="424"/>
      <c r="L1027" s="268"/>
      <c r="M1027" s="45"/>
    </row>
    <row r="1028" spans="2:13" s="37" customFormat="1" x14ac:dyDescent="0.3">
      <c r="B1028" s="155"/>
      <c r="C1028" s="151"/>
      <c r="D1028" s="151"/>
      <c r="E1028" s="152"/>
      <c r="F1028" s="151"/>
      <c r="G1028" s="151"/>
      <c r="H1028" s="36"/>
      <c r="I1028" s="36"/>
      <c r="J1028" s="266"/>
      <c r="K1028" s="424"/>
      <c r="L1028" s="268"/>
      <c r="M1028" s="45"/>
    </row>
    <row r="1029" spans="2:13" s="37" customFormat="1" x14ac:dyDescent="0.3">
      <c r="B1029" s="155"/>
      <c r="C1029" s="151"/>
      <c r="D1029" s="151"/>
      <c r="E1029" s="152"/>
      <c r="F1029" s="151"/>
      <c r="G1029" s="151"/>
      <c r="H1029" s="36"/>
      <c r="I1029" s="36"/>
      <c r="J1029" s="266"/>
      <c r="K1029" s="424"/>
      <c r="L1029" s="268"/>
      <c r="M1029" s="45"/>
    </row>
    <row r="1030" spans="2:13" s="37" customFormat="1" x14ac:dyDescent="0.3">
      <c r="B1030" s="155"/>
      <c r="C1030" s="151"/>
      <c r="D1030" s="151"/>
      <c r="E1030" s="152"/>
      <c r="F1030" s="151"/>
      <c r="G1030" s="151"/>
      <c r="H1030" s="36"/>
      <c r="I1030" s="36"/>
      <c r="J1030" s="266"/>
      <c r="K1030" s="424"/>
      <c r="L1030" s="268"/>
      <c r="M1030" s="45"/>
    </row>
    <row r="1031" spans="2:13" s="37" customFormat="1" x14ac:dyDescent="0.3">
      <c r="B1031" s="155"/>
      <c r="C1031" s="151"/>
      <c r="D1031" s="151"/>
      <c r="E1031" s="152"/>
      <c r="F1031" s="151"/>
      <c r="G1031" s="151"/>
      <c r="H1031" s="36"/>
      <c r="I1031" s="36"/>
      <c r="J1031" s="266"/>
      <c r="K1031" s="424"/>
      <c r="L1031" s="268"/>
      <c r="M1031" s="45"/>
    </row>
    <row r="1032" spans="2:13" s="37" customFormat="1" x14ac:dyDescent="0.3">
      <c r="B1032" s="155"/>
      <c r="C1032" s="151"/>
      <c r="D1032" s="151"/>
      <c r="E1032" s="152"/>
      <c r="F1032" s="151"/>
      <c r="G1032" s="151"/>
      <c r="H1032" s="36"/>
      <c r="I1032" s="36"/>
      <c r="J1032" s="266"/>
      <c r="K1032" s="424"/>
      <c r="L1032" s="268"/>
      <c r="M1032" s="45"/>
    </row>
    <row r="1033" spans="2:13" s="37" customFormat="1" x14ac:dyDescent="0.3">
      <c r="B1033" s="155"/>
      <c r="C1033" s="151"/>
      <c r="D1033" s="151"/>
      <c r="E1033" s="152"/>
      <c r="F1033" s="151"/>
      <c r="G1033" s="151"/>
      <c r="H1033" s="36"/>
      <c r="I1033" s="36"/>
      <c r="J1033" s="266"/>
      <c r="K1033" s="424"/>
      <c r="L1033" s="268"/>
      <c r="M1033" s="45"/>
    </row>
    <row r="1034" spans="2:13" s="37" customFormat="1" x14ac:dyDescent="0.3">
      <c r="B1034" s="155"/>
      <c r="C1034" s="151"/>
      <c r="D1034" s="151"/>
      <c r="E1034" s="152"/>
      <c r="F1034" s="151"/>
      <c r="G1034" s="151"/>
      <c r="H1034" s="36"/>
      <c r="I1034" s="36"/>
      <c r="J1034" s="266"/>
      <c r="K1034" s="424"/>
      <c r="L1034" s="268"/>
      <c r="M1034" s="45"/>
    </row>
    <row r="1035" spans="2:13" s="37" customFormat="1" x14ac:dyDescent="0.3">
      <c r="B1035" s="155"/>
      <c r="C1035" s="151"/>
      <c r="D1035" s="151"/>
      <c r="E1035" s="152"/>
      <c r="F1035" s="151"/>
      <c r="G1035" s="151"/>
      <c r="H1035" s="36"/>
      <c r="I1035" s="36"/>
      <c r="J1035" s="266"/>
      <c r="K1035" s="424"/>
      <c r="L1035" s="268"/>
      <c r="M1035" s="45"/>
    </row>
    <row r="1036" spans="2:13" s="37" customFormat="1" x14ac:dyDescent="0.3">
      <c r="B1036" s="155"/>
      <c r="C1036" s="151"/>
      <c r="D1036" s="151"/>
      <c r="E1036" s="152"/>
      <c r="F1036" s="151"/>
      <c r="G1036" s="151"/>
      <c r="H1036" s="36"/>
      <c r="I1036" s="36"/>
      <c r="J1036" s="266"/>
      <c r="K1036" s="424"/>
      <c r="L1036" s="268"/>
      <c r="M1036" s="45"/>
    </row>
    <row r="1037" spans="2:13" s="37" customFormat="1" x14ac:dyDescent="0.3">
      <c r="B1037" s="155"/>
      <c r="C1037" s="151"/>
      <c r="D1037" s="151"/>
      <c r="E1037" s="152"/>
      <c r="F1037" s="151"/>
      <c r="G1037" s="151"/>
      <c r="H1037" s="36"/>
      <c r="I1037" s="36"/>
      <c r="J1037" s="266"/>
      <c r="K1037" s="424"/>
      <c r="L1037" s="268"/>
      <c r="M1037" s="45"/>
    </row>
    <row r="1038" spans="2:13" s="37" customFormat="1" x14ac:dyDescent="0.3">
      <c r="B1038" s="155"/>
      <c r="C1038" s="151"/>
      <c r="D1038" s="151"/>
      <c r="E1038" s="152"/>
      <c r="F1038" s="151"/>
      <c r="G1038" s="151"/>
      <c r="H1038" s="36"/>
      <c r="I1038" s="36"/>
      <c r="J1038" s="266"/>
      <c r="K1038" s="424"/>
      <c r="L1038" s="268"/>
      <c r="M1038" s="45"/>
    </row>
    <row r="1039" spans="2:13" s="37" customFormat="1" x14ac:dyDescent="0.3">
      <c r="B1039" s="155"/>
      <c r="C1039" s="151"/>
      <c r="D1039" s="151"/>
      <c r="E1039" s="152"/>
      <c r="F1039" s="151"/>
      <c r="G1039" s="151"/>
      <c r="H1039" s="36"/>
      <c r="I1039" s="36"/>
      <c r="J1039" s="266"/>
      <c r="K1039" s="424"/>
      <c r="L1039" s="268"/>
      <c r="M1039" s="45"/>
    </row>
    <row r="1040" spans="2:13" s="37" customFormat="1" x14ac:dyDescent="0.3">
      <c r="B1040" s="155"/>
      <c r="C1040" s="151"/>
      <c r="D1040" s="151"/>
      <c r="E1040" s="152"/>
      <c r="F1040" s="151"/>
      <c r="G1040" s="151"/>
      <c r="H1040" s="36"/>
      <c r="I1040" s="36"/>
      <c r="J1040" s="266"/>
      <c r="K1040" s="424"/>
      <c r="L1040" s="268"/>
      <c r="M1040" s="45"/>
    </row>
    <row r="1041" spans="2:13" s="37" customFormat="1" x14ac:dyDescent="0.3">
      <c r="B1041" s="155"/>
      <c r="C1041" s="151"/>
      <c r="D1041" s="151"/>
      <c r="E1041" s="152"/>
      <c r="F1041" s="151"/>
      <c r="G1041" s="151"/>
      <c r="H1041" s="36"/>
      <c r="I1041" s="36"/>
      <c r="J1041" s="266"/>
      <c r="K1041" s="424"/>
      <c r="L1041" s="268"/>
      <c r="M1041" s="45"/>
    </row>
    <row r="1042" spans="2:13" s="37" customFormat="1" x14ac:dyDescent="0.3">
      <c r="B1042" s="155"/>
      <c r="C1042" s="151"/>
      <c r="D1042" s="151"/>
      <c r="E1042" s="152"/>
      <c r="F1042" s="151"/>
      <c r="G1042" s="151"/>
      <c r="H1042" s="36"/>
      <c r="I1042" s="36"/>
      <c r="J1042" s="266"/>
      <c r="K1042" s="424"/>
      <c r="L1042" s="268"/>
      <c r="M1042" s="45"/>
    </row>
    <row r="1043" spans="2:13" s="37" customFormat="1" x14ac:dyDescent="0.3">
      <c r="B1043" s="155"/>
      <c r="C1043" s="151"/>
      <c r="D1043" s="151"/>
      <c r="E1043" s="152"/>
      <c r="F1043" s="151"/>
      <c r="G1043" s="151"/>
      <c r="H1043" s="36"/>
      <c r="I1043" s="36"/>
      <c r="J1043" s="266"/>
      <c r="K1043" s="424"/>
      <c r="L1043" s="268"/>
      <c r="M1043" s="45"/>
    </row>
    <row r="1044" spans="2:13" s="37" customFormat="1" x14ac:dyDescent="0.3">
      <c r="B1044" s="155"/>
      <c r="C1044" s="151"/>
      <c r="D1044" s="151"/>
      <c r="E1044" s="152"/>
      <c r="F1044" s="151"/>
      <c r="G1044" s="151"/>
      <c r="H1044" s="36"/>
      <c r="I1044" s="36"/>
      <c r="J1044" s="266"/>
      <c r="K1044" s="424"/>
      <c r="L1044" s="268"/>
      <c r="M1044" s="45"/>
    </row>
    <row r="1045" spans="2:13" s="37" customFormat="1" x14ac:dyDescent="0.3">
      <c r="B1045" s="155"/>
      <c r="C1045" s="151"/>
      <c r="D1045" s="151"/>
      <c r="E1045" s="152"/>
      <c r="F1045" s="151"/>
      <c r="G1045" s="151"/>
      <c r="H1045" s="36"/>
      <c r="I1045" s="36"/>
      <c r="J1045" s="266"/>
      <c r="K1045" s="424"/>
      <c r="L1045" s="268"/>
      <c r="M1045" s="45"/>
    </row>
    <row r="1046" spans="2:13" s="37" customFormat="1" x14ac:dyDescent="0.3">
      <c r="B1046" s="155"/>
      <c r="C1046" s="151"/>
      <c r="D1046" s="151"/>
      <c r="E1046" s="152"/>
      <c r="F1046" s="151"/>
      <c r="G1046" s="151"/>
      <c r="H1046" s="36"/>
      <c r="I1046" s="36"/>
      <c r="J1046" s="266"/>
      <c r="K1046" s="424"/>
      <c r="L1046" s="268"/>
      <c r="M1046" s="45"/>
    </row>
    <row r="1047" spans="2:13" s="37" customFormat="1" x14ac:dyDescent="0.3">
      <c r="B1047" s="155"/>
      <c r="C1047" s="151"/>
      <c r="D1047" s="151"/>
      <c r="E1047" s="152"/>
      <c r="F1047" s="151"/>
      <c r="G1047" s="151"/>
      <c r="H1047" s="36"/>
      <c r="I1047" s="36"/>
      <c r="J1047" s="266"/>
      <c r="K1047" s="424"/>
      <c r="L1047" s="268"/>
      <c r="M1047" s="45"/>
    </row>
    <row r="1048" spans="2:13" s="37" customFormat="1" x14ac:dyDescent="0.3">
      <c r="B1048" s="155"/>
      <c r="C1048" s="151"/>
      <c r="D1048" s="151"/>
      <c r="E1048" s="152"/>
      <c r="F1048" s="151"/>
      <c r="G1048" s="151"/>
      <c r="H1048" s="36"/>
      <c r="I1048" s="36"/>
      <c r="J1048" s="266"/>
      <c r="K1048" s="424"/>
      <c r="L1048" s="268"/>
      <c r="M1048" s="45"/>
    </row>
    <row r="1049" spans="2:13" s="37" customFormat="1" x14ac:dyDescent="0.3">
      <c r="B1049" s="155"/>
      <c r="C1049" s="151"/>
      <c r="D1049" s="151"/>
      <c r="E1049" s="152"/>
      <c r="F1049" s="151"/>
      <c r="G1049" s="151"/>
      <c r="H1049" s="36"/>
      <c r="I1049" s="36"/>
      <c r="J1049" s="266"/>
      <c r="K1049" s="424"/>
      <c r="L1049" s="268"/>
      <c r="M1049" s="45"/>
    </row>
    <row r="1050" spans="2:13" s="37" customFormat="1" x14ac:dyDescent="0.3">
      <c r="B1050" s="155"/>
      <c r="C1050" s="151"/>
      <c r="D1050" s="151"/>
      <c r="E1050" s="152"/>
      <c r="F1050" s="151"/>
      <c r="G1050" s="151"/>
      <c r="H1050" s="36"/>
      <c r="I1050" s="36"/>
      <c r="J1050" s="266"/>
      <c r="K1050" s="424"/>
      <c r="L1050" s="268"/>
      <c r="M1050" s="45"/>
    </row>
    <row r="1051" spans="2:13" s="37" customFormat="1" x14ac:dyDescent="0.3">
      <c r="B1051" s="155"/>
      <c r="C1051" s="151"/>
      <c r="D1051" s="151"/>
      <c r="E1051" s="152"/>
      <c r="F1051" s="151"/>
      <c r="G1051" s="151"/>
      <c r="H1051" s="36"/>
      <c r="I1051" s="36"/>
      <c r="J1051" s="266"/>
      <c r="K1051" s="424"/>
      <c r="L1051" s="268"/>
      <c r="M1051" s="45"/>
    </row>
    <row r="1052" spans="2:13" s="37" customFormat="1" x14ac:dyDescent="0.3">
      <c r="B1052" s="155"/>
      <c r="C1052" s="151"/>
      <c r="D1052" s="151"/>
      <c r="E1052" s="152"/>
      <c r="F1052" s="151"/>
      <c r="G1052" s="151"/>
      <c r="H1052" s="36"/>
      <c r="I1052" s="36"/>
      <c r="J1052" s="266"/>
      <c r="K1052" s="424"/>
      <c r="L1052" s="268"/>
      <c r="M1052" s="45"/>
    </row>
    <row r="1053" spans="2:13" s="37" customFormat="1" x14ac:dyDescent="0.3">
      <c r="B1053" s="155"/>
      <c r="C1053" s="151"/>
      <c r="D1053" s="151"/>
      <c r="E1053" s="152"/>
      <c r="F1053" s="151"/>
      <c r="G1053" s="151"/>
      <c r="H1053" s="36"/>
      <c r="I1053" s="36"/>
      <c r="J1053" s="266"/>
      <c r="K1053" s="424"/>
      <c r="L1053" s="268"/>
      <c r="M1053" s="45"/>
    </row>
    <row r="1054" spans="2:13" s="37" customFormat="1" x14ac:dyDescent="0.3">
      <c r="B1054" s="155"/>
      <c r="C1054" s="151"/>
      <c r="D1054" s="151"/>
      <c r="E1054" s="152"/>
      <c r="F1054" s="151"/>
      <c r="G1054" s="151"/>
      <c r="H1054" s="36"/>
      <c r="I1054" s="36"/>
      <c r="J1054" s="266"/>
      <c r="K1054" s="424"/>
      <c r="L1054" s="268"/>
      <c r="M1054" s="45"/>
    </row>
    <row r="1055" spans="2:13" s="37" customFormat="1" x14ac:dyDescent="0.3">
      <c r="B1055" s="155"/>
      <c r="C1055" s="151"/>
      <c r="D1055" s="151"/>
      <c r="E1055" s="152"/>
      <c r="F1055" s="151"/>
      <c r="G1055" s="151"/>
      <c r="H1055" s="36"/>
      <c r="I1055" s="36"/>
      <c r="J1055" s="266"/>
      <c r="K1055" s="424"/>
      <c r="L1055" s="268"/>
      <c r="M1055" s="45"/>
    </row>
    <row r="1056" spans="2:13" s="37" customFormat="1" x14ac:dyDescent="0.3">
      <c r="B1056" s="155"/>
      <c r="C1056" s="151"/>
      <c r="D1056" s="151"/>
      <c r="E1056" s="152"/>
      <c r="F1056" s="151"/>
      <c r="G1056" s="151"/>
      <c r="H1056" s="36"/>
      <c r="I1056" s="36"/>
      <c r="J1056" s="266"/>
      <c r="K1056" s="424"/>
      <c r="L1056" s="268"/>
      <c r="M1056" s="45"/>
    </row>
    <row r="1057" spans="2:13" s="37" customFormat="1" x14ac:dyDescent="0.3">
      <c r="B1057" s="155"/>
      <c r="C1057" s="151"/>
      <c r="D1057" s="151"/>
      <c r="E1057" s="152"/>
      <c r="F1057" s="151"/>
      <c r="G1057" s="151"/>
      <c r="H1057" s="36"/>
      <c r="I1057" s="36"/>
      <c r="J1057" s="266"/>
      <c r="K1057" s="424"/>
      <c r="L1057" s="268"/>
      <c r="M1057" s="45"/>
    </row>
    <row r="1058" spans="2:13" s="37" customFormat="1" x14ac:dyDescent="0.3">
      <c r="B1058" s="155"/>
      <c r="C1058" s="151"/>
      <c r="D1058" s="151"/>
      <c r="E1058" s="152"/>
      <c r="F1058" s="151"/>
      <c r="G1058" s="151"/>
      <c r="H1058" s="36"/>
      <c r="I1058" s="36"/>
      <c r="J1058" s="266"/>
      <c r="K1058" s="424"/>
      <c r="L1058" s="268"/>
      <c r="M1058" s="45"/>
    </row>
    <row r="1059" spans="2:13" s="37" customFormat="1" x14ac:dyDescent="0.3">
      <c r="B1059" s="155"/>
      <c r="C1059" s="151"/>
      <c r="D1059" s="151"/>
      <c r="E1059" s="152"/>
      <c r="F1059" s="151"/>
      <c r="G1059" s="151"/>
      <c r="H1059" s="36"/>
      <c r="I1059" s="36"/>
      <c r="J1059" s="266"/>
      <c r="K1059" s="424"/>
      <c r="L1059" s="268"/>
      <c r="M1059" s="45"/>
    </row>
    <row r="1060" spans="2:13" s="37" customFormat="1" x14ac:dyDescent="0.3">
      <c r="B1060" s="155"/>
      <c r="C1060" s="151"/>
      <c r="D1060" s="151"/>
      <c r="E1060" s="152"/>
      <c r="F1060" s="151"/>
      <c r="G1060" s="151"/>
      <c r="H1060" s="36"/>
      <c r="I1060" s="36"/>
      <c r="J1060" s="266"/>
      <c r="K1060" s="424"/>
      <c r="L1060" s="268"/>
      <c r="M1060" s="45"/>
    </row>
    <row r="1061" spans="2:13" s="37" customFormat="1" x14ac:dyDescent="0.3">
      <c r="B1061" s="155"/>
      <c r="C1061" s="151"/>
      <c r="D1061" s="151"/>
      <c r="E1061" s="152"/>
      <c r="F1061" s="151"/>
      <c r="G1061" s="151"/>
      <c r="H1061" s="36"/>
      <c r="I1061" s="36"/>
      <c r="J1061" s="266"/>
      <c r="K1061" s="424"/>
      <c r="L1061" s="268"/>
      <c r="M1061" s="45"/>
    </row>
    <row r="1062" spans="2:13" s="37" customFormat="1" x14ac:dyDescent="0.3">
      <c r="B1062" s="155"/>
      <c r="C1062" s="151"/>
      <c r="D1062" s="151"/>
      <c r="E1062" s="152"/>
      <c r="F1062" s="151"/>
      <c r="G1062" s="151"/>
      <c r="H1062" s="36"/>
      <c r="I1062" s="36"/>
      <c r="J1062" s="266"/>
      <c r="K1062" s="424"/>
      <c r="L1062" s="268"/>
      <c r="M1062" s="45"/>
    </row>
    <row r="1063" spans="2:13" s="37" customFormat="1" x14ac:dyDescent="0.3">
      <c r="B1063" s="155"/>
      <c r="C1063" s="151"/>
      <c r="D1063" s="151"/>
      <c r="E1063" s="152"/>
      <c r="F1063" s="151"/>
      <c r="G1063" s="151"/>
      <c r="H1063" s="36"/>
      <c r="I1063" s="36"/>
      <c r="J1063" s="266"/>
      <c r="K1063" s="424"/>
      <c r="L1063" s="268"/>
      <c r="M1063" s="45"/>
    </row>
    <row r="1064" spans="2:13" s="37" customFormat="1" x14ac:dyDescent="0.3">
      <c r="B1064" s="155"/>
      <c r="C1064" s="151"/>
      <c r="D1064" s="151"/>
      <c r="E1064" s="152"/>
      <c r="F1064" s="151"/>
      <c r="G1064" s="151"/>
      <c r="H1064" s="36"/>
      <c r="I1064" s="36"/>
      <c r="J1064" s="266"/>
      <c r="K1064" s="424"/>
      <c r="L1064" s="268"/>
      <c r="M1064" s="45"/>
    </row>
    <row r="1065" spans="2:13" s="37" customFormat="1" x14ac:dyDescent="0.3">
      <c r="B1065" s="155"/>
      <c r="C1065" s="151"/>
      <c r="D1065" s="151"/>
      <c r="E1065" s="152"/>
      <c r="F1065" s="151"/>
      <c r="G1065" s="151"/>
      <c r="H1065" s="36"/>
      <c r="I1065" s="36"/>
      <c r="J1065" s="266"/>
      <c r="K1065" s="424"/>
      <c r="L1065" s="268"/>
      <c r="M1065" s="45"/>
    </row>
    <row r="1066" spans="2:13" s="37" customFormat="1" x14ac:dyDescent="0.3">
      <c r="B1066" s="155"/>
      <c r="C1066" s="151"/>
      <c r="D1066" s="151"/>
      <c r="E1066" s="152"/>
      <c r="F1066" s="151"/>
      <c r="G1066" s="151"/>
      <c r="H1066" s="36"/>
      <c r="I1066" s="36"/>
      <c r="J1066" s="266"/>
      <c r="K1066" s="424"/>
      <c r="L1066" s="268"/>
      <c r="M1066" s="45"/>
    </row>
    <row r="1067" spans="2:13" s="37" customFormat="1" x14ac:dyDescent="0.3">
      <c r="B1067" s="155"/>
      <c r="C1067" s="151"/>
      <c r="D1067" s="151"/>
      <c r="E1067" s="152"/>
      <c r="F1067" s="151"/>
      <c r="G1067" s="151"/>
      <c r="H1067" s="36"/>
      <c r="I1067" s="36"/>
      <c r="J1067" s="266"/>
      <c r="K1067" s="424"/>
      <c r="L1067" s="268"/>
      <c r="M1067" s="45"/>
    </row>
    <row r="1068" spans="2:13" s="37" customFormat="1" x14ac:dyDescent="0.3">
      <c r="B1068" s="155"/>
      <c r="C1068" s="151"/>
      <c r="D1068" s="151"/>
      <c r="E1068" s="152"/>
      <c r="F1068" s="151"/>
      <c r="G1068" s="151"/>
      <c r="H1068" s="36"/>
      <c r="I1068" s="36"/>
      <c r="J1068" s="266"/>
      <c r="K1068" s="424"/>
      <c r="L1068" s="268"/>
      <c r="M1068" s="45"/>
    </row>
    <row r="1069" spans="2:13" s="37" customFormat="1" x14ac:dyDescent="0.3">
      <c r="B1069" s="155"/>
      <c r="C1069" s="151"/>
      <c r="D1069" s="151"/>
      <c r="E1069" s="152"/>
      <c r="F1069" s="151"/>
      <c r="G1069" s="151"/>
      <c r="H1069" s="36"/>
      <c r="I1069" s="36"/>
      <c r="J1069" s="266"/>
      <c r="K1069" s="424"/>
      <c r="L1069" s="268"/>
      <c r="M1069" s="45"/>
    </row>
    <row r="1070" spans="2:13" s="37" customFormat="1" x14ac:dyDescent="0.3">
      <c r="B1070" s="155"/>
      <c r="C1070" s="151"/>
      <c r="D1070" s="151"/>
      <c r="E1070" s="152"/>
      <c r="F1070" s="151"/>
      <c r="G1070" s="151"/>
      <c r="H1070" s="36"/>
      <c r="I1070" s="36"/>
      <c r="J1070" s="266"/>
      <c r="K1070" s="424"/>
      <c r="L1070" s="268"/>
      <c r="M1070" s="45"/>
    </row>
    <row r="1071" spans="2:13" s="37" customFormat="1" x14ac:dyDescent="0.3">
      <c r="B1071" s="155"/>
      <c r="C1071" s="151"/>
      <c r="D1071" s="151"/>
      <c r="E1071" s="152"/>
      <c r="F1071" s="151"/>
      <c r="G1071" s="151"/>
      <c r="H1071" s="36"/>
      <c r="I1071" s="36"/>
      <c r="J1071" s="266"/>
      <c r="K1071" s="424"/>
      <c r="L1071" s="268"/>
      <c r="M1071" s="45"/>
    </row>
    <row r="1072" spans="2:13" s="37" customFormat="1" x14ac:dyDescent="0.3">
      <c r="B1072" s="155"/>
      <c r="C1072" s="151"/>
      <c r="D1072" s="151"/>
      <c r="E1072" s="152"/>
      <c r="F1072" s="151"/>
      <c r="G1072" s="151"/>
      <c r="H1072" s="36"/>
      <c r="I1072" s="36"/>
      <c r="J1072" s="266"/>
      <c r="K1072" s="424"/>
      <c r="L1072" s="268"/>
      <c r="M1072" s="45"/>
    </row>
    <row r="1073" spans="2:13" s="37" customFormat="1" x14ac:dyDescent="0.3">
      <c r="B1073" s="155"/>
      <c r="C1073" s="151"/>
      <c r="D1073" s="151"/>
      <c r="E1073" s="152"/>
      <c r="F1073" s="151"/>
      <c r="G1073" s="151"/>
      <c r="H1073" s="36"/>
      <c r="I1073" s="36"/>
      <c r="J1073" s="266"/>
      <c r="K1073" s="424"/>
      <c r="L1073" s="268"/>
      <c r="M1073" s="45"/>
    </row>
    <row r="1074" spans="2:13" s="37" customFormat="1" x14ac:dyDescent="0.3">
      <c r="B1074" s="155"/>
      <c r="C1074" s="151"/>
      <c r="D1074" s="151"/>
      <c r="E1074" s="152"/>
      <c r="F1074" s="151"/>
      <c r="G1074" s="151"/>
      <c r="H1074" s="36"/>
      <c r="I1074" s="36"/>
      <c r="J1074" s="266"/>
      <c r="K1074" s="424"/>
      <c r="L1074" s="268"/>
      <c r="M1074" s="45"/>
    </row>
    <row r="1075" spans="2:13" s="37" customFormat="1" x14ac:dyDescent="0.3">
      <c r="B1075" s="155"/>
      <c r="C1075" s="151"/>
      <c r="D1075" s="151"/>
      <c r="E1075" s="152"/>
      <c r="F1075" s="151"/>
      <c r="G1075" s="151"/>
      <c r="H1075" s="36"/>
      <c r="I1075" s="36"/>
      <c r="J1075" s="266"/>
      <c r="K1075" s="424"/>
      <c r="L1075" s="268"/>
      <c r="M1075" s="45"/>
    </row>
    <row r="1076" spans="2:13" s="37" customFormat="1" x14ac:dyDescent="0.3">
      <c r="B1076" s="155"/>
      <c r="C1076" s="151"/>
      <c r="D1076" s="151"/>
      <c r="E1076" s="152"/>
      <c r="F1076" s="151"/>
      <c r="G1076" s="151"/>
      <c r="H1076" s="36"/>
      <c r="I1076" s="36"/>
      <c r="J1076" s="266"/>
      <c r="K1076" s="424"/>
      <c r="L1076" s="268"/>
      <c r="M1076" s="45"/>
    </row>
    <row r="1077" spans="2:13" s="37" customFormat="1" x14ac:dyDescent="0.3">
      <c r="B1077" s="155"/>
      <c r="C1077" s="151"/>
      <c r="D1077" s="151"/>
      <c r="E1077" s="152"/>
      <c r="F1077" s="151"/>
      <c r="G1077" s="151"/>
      <c r="H1077" s="36"/>
      <c r="I1077" s="36"/>
      <c r="J1077" s="266"/>
      <c r="K1077" s="424"/>
      <c r="L1077" s="268"/>
      <c r="M1077" s="45"/>
    </row>
    <row r="1078" spans="2:13" s="37" customFormat="1" x14ac:dyDescent="0.3">
      <c r="B1078" s="155"/>
      <c r="C1078" s="151"/>
      <c r="D1078" s="151"/>
      <c r="E1078" s="152"/>
      <c r="F1078" s="151"/>
      <c r="G1078" s="151"/>
      <c r="H1078" s="36"/>
      <c r="I1078" s="36"/>
      <c r="J1078" s="266"/>
      <c r="K1078" s="424"/>
      <c r="L1078" s="268"/>
      <c r="M1078" s="45"/>
    </row>
    <row r="1079" spans="2:13" s="37" customFormat="1" x14ac:dyDescent="0.3">
      <c r="B1079" s="155"/>
      <c r="C1079" s="151"/>
      <c r="D1079" s="151"/>
      <c r="E1079" s="152"/>
      <c r="F1079" s="151"/>
      <c r="G1079" s="151"/>
      <c r="H1079" s="36"/>
      <c r="I1079" s="36"/>
      <c r="J1079" s="266"/>
      <c r="K1079" s="424"/>
      <c r="L1079" s="268"/>
      <c r="M1079" s="45"/>
    </row>
    <row r="1080" spans="2:13" s="37" customFormat="1" x14ac:dyDescent="0.3">
      <c r="B1080" s="155"/>
      <c r="C1080" s="151"/>
      <c r="D1080" s="151"/>
      <c r="E1080" s="152"/>
      <c r="F1080" s="151"/>
      <c r="G1080" s="151"/>
      <c r="H1080" s="36"/>
      <c r="I1080" s="36"/>
      <c r="J1080" s="266"/>
      <c r="K1080" s="424"/>
      <c r="L1080" s="268"/>
      <c r="M1080" s="45"/>
    </row>
    <row r="1081" spans="2:13" s="37" customFormat="1" x14ac:dyDescent="0.3">
      <c r="B1081" s="155"/>
      <c r="C1081" s="151"/>
      <c r="D1081" s="151"/>
      <c r="E1081" s="152"/>
      <c r="F1081" s="151"/>
      <c r="G1081" s="151"/>
      <c r="H1081" s="36"/>
      <c r="I1081" s="36"/>
      <c r="J1081" s="266"/>
      <c r="K1081" s="424"/>
      <c r="L1081" s="268"/>
      <c r="M1081" s="45"/>
    </row>
    <row r="1082" spans="2:13" s="37" customFormat="1" x14ac:dyDescent="0.3">
      <c r="B1082" s="155"/>
      <c r="C1082" s="151"/>
      <c r="D1082" s="151"/>
      <c r="E1082" s="152"/>
      <c r="F1082" s="151"/>
      <c r="G1082" s="151"/>
      <c r="H1082" s="36"/>
      <c r="I1082" s="36"/>
      <c r="J1082" s="266"/>
      <c r="K1082" s="424"/>
      <c r="L1082" s="268"/>
      <c r="M1082" s="45"/>
    </row>
    <row r="1083" spans="2:13" s="37" customFormat="1" x14ac:dyDescent="0.3">
      <c r="B1083" s="155"/>
      <c r="C1083" s="151"/>
      <c r="D1083" s="151"/>
      <c r="E1083" s="152"/>
      <c r="F1083" s="151"/>
      <c r="G1083" s="151"/>
      <c r="H1083" s="36"/>
      <c r="I1083" s="36"/>
      <c r="J1083" s="266"/>
      <c r="K1083" s="424"/>
      <c r="L1083" s="268"/>
      <c r="M1083" s="45"/>
    </row>
    <row r="1084" spans="2:13" s="37" customFormat="1" x14ac:dyDescent="0.3">
      <c r="B1084" s="155"/>
      <c r="C1084" s="151"/>
      <c r="D1084" s="151"/>
      <c r="E1084" s="152"/>
      <c r="F1084" s="151"/>
      <c r="G1084" s="151"/>
      <c r="H1084" s="36"/>
      <c r="I1084" s="36"/>
      <c r="J1084" s="266"/>
      <c r="K1084" s="424"/>
      <c r="L1084" s="268"/>
      <c r="M1084" s="45"/>
    </row>
    <row r="1085" spans="2:13" s="37" customFormat="1" x14ac:dyDescent="0.3">
      <c r="B1085" s="155"/>
      <c r="C1085" s="151"/>
      <c r="D1085" s="151"/>
      <c r="E1085" s="152"/>
      <c r="F1085" s="151"/>
      <c r="G1085" s="151"/>
      <c r="H1085" s="36"/>
      <c r="I1085" s="36"/>
      <c r="J1085" s="266"/>
      <c r="K1085" s="424"/>
      <c r="L1085" s="268"/>
      <c r="M1085" s="45"/>
    </row>
    <row r="1086" spans="2:13" s="37" customFormat="1" x14ac:dyDescent="0.3">
      <c r="B1086" s="155"/>
      <c r="C1086" s="151"/>
      <c r="D1086" s="151"/>
      <c r="E1086" s="152"/>
      <c r="F1086" s="151"/>
      <c r="G1086" s="151"/>
      <c r="H1086" s="36"/>
      <c r="I1086" s="36"/>
      <c r="J1086" s="266"/>
      <c r="K1086" s="424"/>
      <c r="L1086" s="268"/>
      <c r="M1086" s="45"/>
    </row>
    <row r="1087" spans="2:13" s="37" customFormat="1" x14ac:dyDescent="0.3">
      <c r="B1087" s="155"/>
      <c r="C1087" s="151"/>
      <c r="D1087" s="151"/>
      <c r="E1087" s="152"/>
      <c r="F1087" s="151"/>
      <c r="G1087" s="151"/>
      <c r="H1087" s="36"/>
      <c r="I1087" s="36"/>
      <c r="J1087" s="266"/>
      <c r="K1087" s="424"/>
      <c r="L1087" s="268"/>
      <c r="M1087" s="45"/>
    </row>
    <row r="1088" spans="2:13" s="37" customFormat="1" x14ac:dyDescent="0.3">
      <c r="B1088" s="155"/>
      <c r="C1088" s="151"/>
      <c r="D1088" s="151"/>
      <c r="E1088" s="152"/>
      <c r="F1088" s="151"/>
      <c r="G1088" s="151"/>
      <c r="H1088" s="36"/>
      <c r="I1088" s="36"/>
      <c r="J1088" s="266"/>
      <c r="K1088" s="424"/>
      <c r="L1088" s="268"/>
      <c r="M1088" s="45"/>
    </row>
    <row r="1089" spans="2:13" s="37" customFormat="1" x14ac:dyDescent="0.3">
      <c r="B1089" s="155"/>
      <c r="C1089" s="151"/>
      <c r="D1089" s="151"/>
      <c r="E1089" s="152"/>
      <c r="F1089" s="151"/>
      <c r="G1089" s="151"/>
      <c r="H1089" s="36"/>
      <c r="I1089" s="36"/>
      <c r="J1089" s="266"/>
      <c r="K1089" s="424"/>
      <c r="L1089" s="268"/>
      <c r="M1089" s="45"/>
    </row>
    <row r="1090" spans="2:13" s="37" customFormat="1" x14ac:dyDescent="0.3">
      <c r="B1090" s="155"/>
      <c r="C1090" s="151"/>
      <c r="D1090" s="151"/>
      <c r="E1090" s="152"/>
      <c r="F1090" s="151"/>
      <c r="G1090" s="151"/>
      <c r="H1090" s="36"/>
      <c r="I1090" s="36"/>
      <c r="J1090" s="266"/>
      <c r="K1090" s="424"/>
      <c r="L1090" s="268"/>
      <c r="M1090" s="45"/>
    </row>
    <row r="1091" spans="2:13" s="37" customFormat="1" x14ac:dyDescent="0.3">
      <c r="B1091" s="155"/>
      <c r="C1091" s="151"/>
      <c r="D1091" s="151"/>
      <c r="E1091" s="152"/>
      <c r="F1091" s="151"/>
      <c r="G1091" s="151"/>
      <c r="H1091" s="36"/>
      <c r="I1091" s="36"/>
      <c r="J1091" s="266"/>
      <c r="K1091" s="424"/>
      <c r="L1091" s="268"/>
      <c r="M1091" s="45"/>
    </row>
    <row r="1092" spans="2:13" s="37" customFormat="1" x14ac:dyDescent="0.3">
      <c r="B1092" s="155"/>
      <c r="C1092" s="151"/>
      <c r="D1092" s="151"/>
      <c r="E1092" s="152"/>
      <c r="F1092" s="151"/>
      <c r="G1092" s="151"/>
      <c r="H1092" s="36"/>
      <c r="I1092" s="36"/>
      <c r="J1092" s="266"/>
      <c r="K1092" s="424"/>
      <c r="L1092" s="268"/>
      <c r="M1092" s="45"/>
    </row>
    <row r="1093" spans="2:13" s="37" customFormat="1" x14ac:dyDescent="0.3">
      <c r="B1093" s="155"/>
      <c r="C1093" s="151"/>
      <c r="D1093" s="151"/>
      <c r="E1093" s="152"/>
      <c r="F1093" s="151"/>
      <c r="G1093" s="151"/>
      <c r="H1093" s="36"/>
      <c r="I1093" s="36"/>
      <c r="J1093" s="266"/>
      <c r="K1093" s="424"/>
      <c r="L1093" s="268"/>
      <c r="M1093" s="45"/>
    </row>
    <row r="1094" spans="2:13" s="37" customFormat="1" x14ac:dyDescent="0.3">
      <c r="B1094" s="155"/>
      <c r="C1094" s="151"/>
      <c r="D1094" s="151"/>
      <c r="E1094" s="152"/>
      <c r="F1094" s="151"/>
      <c r="G1094" s="151"/>
      <c r="H1094" s="36"/>
      <c r="I1094" s="36"/>
      <c r="J1094" s="266"/>
      <c r="K1094" s="424"/>
      <c r="L1094" s="268"/>
      <c r="M1094" s="45"/>
    </row>
    <row r="1095" spans="2:13" s="37" customFormat="1" x14ac:dyDescent="0.3">
      <c r="B1095" s="155"/>
      <c r="C1095" s="151"/>
      <c r="D1095" s="151"/>
      <c r="E1095" s="152"/>
      <c r="F1095" s="151"/>
      <c r="G1095" s="151"/>
      <c r="H1095" s="36"/>
      <c r="I1095" s="36"/>
      <c r="J1095" s="266"/>
      <c r="K1095" s="424"/>
      <c r="L1095" s="268"/>
      <c r="M1095" s="45"/>
    </row>
    <row r="1096" spans="2:13" s="37" customFormat="1" x14ac:dyDescent="0.3">
      <c r="B1096" s="155"/>
      <c r="C1096" s="151"/>
      <c r="D1096" s="151"/>
      <c r="E1096" s="152"/>
      <c r="F1096" s="151"/>
      <c r="G1096" s="151"/>
      <c r="H1096" s="36"/>
      <c r="I1096" s="36"/>
      <c r="J1096" s="266"/>
      <c r="K1096" s="424"/>
      <c r="L1096" s="268"/>
      <c r="M1096" s="45"/>
    </row>
    <row r="1097" spans="2:13" s="37" customFormat="1" x14ac:dyDescent="0.3">
      <c r="B1097" s="155"/>
      <c r="C1097" s="151"/>
      <c r="D1097" s="151"/>
      <c r="E1097" s="152"/>
      <c r="F1097" s="151"/>
      <c r="G1097" s="151"/>
      <c r="H1097" s="36"/>
      <c r="I1097" s="36"/>
      <c r="J1097" s="266"/>
      <c r="K1097" s="424"/>
      <c r="L1097" s="268"/>
      <c r="M1097" s="45"/>
    </row>
    <row r="1098" spans="2:13" s="37" customFormat="1" x14ac:dyDescent="0.3">
      <c r="B1098" s="155"/>
      <c r="C1098" s="151"/>
      <c r="D1098" s="151"/>
      <c r="E1098" s="152"/>
      <c r="F1098" s="151"/>
      <c r="G1098" s="151"/>
      <c r="H1098" s="36"/>
      <c r="I1098" s="36"/>
      <c r="J1098" s="266"/>
      <c r="K1098" s="424"/>
      <c r="L1098" s="268"/>
      <c r="M1098" s="45"/>
    </row>
    <row r="1099" spans="2:13" s="37" customFormat="1" x14ac:dyDescent="0.3">
      <c r="B1099" s="155"/>
      <c r="C1099" s="151"/>
      <c r="D1099" s="151"/>
      <c r="E1099" s="152"/>
      <c r="F1099" s="151"/>
      <c r="G1099" s="151"/>
      <c r="H1099" s="36"/>
      <c r="I1099" s="36"/>
      <c r="J1099" s="266"/>
      <c r="K1099" s="424"/>
      <c r="L1099" s="268"/>
      <c r="M1099" s="45"/>
    </row>
    <row r="1100" spans="2:13" s="37" customFormat="1" x14ac:dyDescent="0.3">
      <c r="B1100" s="155"/>
      <c r="C1100" s="151"/>
      <c r="D1100" s="151"/>
      <c r="E1100" s="152"/>
      <c r="F1100" s="151"/>
      <c r="G1100" s="151"/>
      <c r="H1100" s="36"/>
      <c r="I1100" s="36"/>
      <c r="J1100" s="266"/>
      <c r="K1100" s="424"/>
      <c r="L1100" s="268"/>
      <c r="M1100" s="45"/>
    </row>
    <row r="1101" spans="2:13" s="37" customFormat="1" x14ac:dyDescent="0.3">
      <c r="B1101" s="155"/>
      <c r="C1101" s="151"/>
      <c r="D1101" s="151"/>
      <c r="E1101" s="152"/>
      <c r="F1101" s="151"/>
      <c r="G1101" s="151"/>
      <c r="H1101" s="36"/>
      <c r="I1101" s="36"/>
      <c r="J1101" s="266"/>
      <c r="K1101" s="424"/>
      <c r="L1101" s="268"/>
      <c r="M1101" s="45"/>
    </row>
    <row r="1102" spans="2:13" s="37" customFormat="1" x14ac:dyDescent="0.3">
      <c r="B1102" s="155"/>
      <c r="C1102" s="151"/>
      <c r="D1102" s="151"/>
      <c r="E1102" s="152"/>
      <c r="F1102" s="151"/>
      <c r="G1102" s="151"/>
      <c r="H1102" s="36"/>
      <c r="I1102" s="36"/>
      <c r="J1102" s="266"/>
      <c r="K1102" s="424"/>
      <c r="L1102" s="268"/>
      <c r="M1102" s="45"/>
    </row>
    <row r="1103" spans="2:13" s="37" customFormat="1" x14ac:dyDescent="0.3">
      <c r="B1103" s="155"/>
      <c r="C1103" s="151"/>
      <c r="D1103" s="151"/>
      <c r="E1103" s="152"/>
      <c r="F1103" s="151"/>
      <c r="G1103" s="151"/>
      <c r="H1103" s="36"/>
      <c r="I1103" s="36"/>
      <c r="J1103" s="266"/>
      <c r="K1103" s="424"/>
      <c r="L1103" s="268"/>
      <c r="M1103" s="45"/>
    </row>
    <row r="1104" spans="2:13" s="37" customFormat="1" x14ac:dyDescent="0.3">
      <c r="B1104" s="155"/>
      <c r="C1104" s="151"/>
      <c r="D1104" s="151"/>
      <c r="E1104" s="152"/>
      <c r="F1104" s="151"/>
      <c r="G1104" s="151"/>
      <c r="H1104" s="36"/>
      <c r="I1104" s="36"/>
      <c r="J1104" s="266"/>
      <c r="K1104" s="424"/>
      <c r="L1104" s="268"/>
      <c r="M1104" s="45"/>
    </row>
    <row r="1105" spans="2:13" s="37" customFormat="1" x14ac:dyDescent="0.3">
      <c r="B1105" s="155"/>
      <c r="C1105" s="151"/>
      <c r="D1105" s="151"/>
      <c r="E1105" s="152"/>
      <c r="F1105" s="151"/>
      <c r="G1105" s="151"/>
      <c r="H1105" s="36"/>
      <c r="I1105" s="36"/>
      <c r="J1105" s="266"/>
      <c r="K1105" s="424"/>
      <c r="L1105" s="268"/>
      <c r="M1105" s="45"/>
    </row>
    <row r="1106" spans="2:13" s="37" customFormat="1" x14ac:dyDescent="0.3">
      <c r="B1106" s="155"/>
      <c r="C1106" s="151"/>
      <c r="D1106" s="151"/>
      <c r="E1106" s="152"/>
      <c r="F1106" s="151"/>
      <c r="G1106" s="151"/>
      <c r="H1106" s="36"/>
      <c r="I1106" s="36"/>
      <c r="J1106" s="266"/>
      <c r="K1106" s="424"/>
      <c r="L1106" s="268"/>
      <c r="M1106" s="45"/>
    </row>
    <row r="1107" spans="2:13" s="37" customFormat="1" x14ac:dyDescent="0.3">
      <c r="B1107" s="155"/>
      <c r="C1107" s="151"/>
      <c r="D1107" s="151"/>
      <c r="E1107" s="152"/>
      <c r="F1107" s="151"/>
      <c r="G1107" s="151"/>
      <c r="H1107" s="36"/>
      <c r="I1107" s="36"/>
      <c r="J1107" s="266"/>
      <c r="K1107" s="424"/>
      <c r="L1107" s="268"/>
      <c r="M1107" s="45"/>
    </row>
    <row r="1108" spans="2:13" s="37" customFormat="1" x14ac:dyDescent="0.3">
      <c r="B1108" s="155"/>
      <c r="C1108" s="151"/>
      <c r="D1108" s="151"/>
      <c r="E1108" s="152"/>
      <c r="F1108" s="151"/>
      <c r="G1108" s="151"/>
      <c r="H1108" s="36"/>
      <c r="I1108" s="36"/>
      <c r="J1108" s="266"/>
      <c r="K1108" s="424"/>
      <c r="L1108" s="268"/>
      <c r="M1108" s="45"/>
    </row>
    <row r="1109" spans="2:13" s="37" customFormat="1" x14ac:dyDescent="0.3">
      <c r="B1109" s="155"/>
      <c r="C1109" s="151"/>
      <c r="D1109" s="151"/>
      <c r="E1109" s="152"/>
      <c r="F1109" s="151"/>
      <c r="G1109" s="151"/>
      <c r="H1109" s="36"/>
      <c r="I1109" s="36"/>
      <c r="J1109" s="266"/>
      <c r="K1109" s="424"/>
      <c r="L1109" s="268"/>
      <c r="M1109" s="45"/>
    </row>
    <row r="1110" spans="2:13" s="37" customFormat="1" x14ac:dyDescent="0.3">
      <c r="B1110" s="155"/>
      <c r="C1110" s="151"/>
      <c r="D1110" s="151"/>
      <c r="E1110" s="152"/>
      <c r="F1110" s="151"/>
      <c r="G1110" s="151"/>
      <c r="H1110" s="36"/>
      <c r="I1110" s="36"/>
      <c r="J1110" s="266"/>
      <c r="K1110" s="424"/>
      <c r="L1110" s="268"/>
      <c r="M1110" s="45"/>
    </row>
    <row r="1111" spans="2:13" s="37" customFormat="1" x14ac:dyDescent="0.3">
      <c r="B1111" s="155"/>
      <c r="C1111" s="151"/>
      <c r="D1111" s="151"/>
      <c r="E1111" s="152"/>
      <c r="F1111" s="151"/>
      <c r="G1111" s="151"/>
      <c r="H1111" s="36"/>
      <c r="I1111" s="36"/>
      <c r="J1111" s="266"/>
      <c r="K1111" s="424"/>
      <c r="L1111" s="268"/>
      <c r="M1111" s="45"/>
    </row>
    <row r="1112" spans="2:13" s="37" customFormat="1" x14ac:dyDescent="0.3">
      <c r="B1112" s="155"/>
      <c r="C1112" s="151"/>
      <c r="D1112" s="151"/>
      <c r="E1112" s="152"/>
      <c r="F1112" s="151"/>
      <c r="G1112" s="151"/>
      <c r="H1112" s="36"/>
      <c r="I1112" s="36"/>
      <c r="J1112" s="266"/>
      <c r="K1112" s="424"/>
      <c r="L1112" s="268"/>
      <c r="M1112" s="45"/>
    </row>
    <row r="1113" spans="2:13" s="37" customFormat="1" x14ac:dyDescent="0.3">
      <c r="B1113" s="155"/>
      <c r="C1113" s="151"/>
      <c r="D1113" s="151"/>
      <c r="E1113" s="152"/>
      <c r="F1113" s="151"/>
      <c r="G1113" s="151"/>
      <c r="H1113" s="36"/>
      <c r="I1113" s="36"/>
      <c r="J1113" s="266"/>
      <c r="K1113" s="424"/>
      <c r="L1113" s="268"/>
      <c r="M1113" s="45"/>
    </row>
    <row r="1114" spans="2:13" s="37" customFormat="1" x14ac:dyDescent="0.3">
      <c r="B1114" s="155"/>
      <c r="C1114" s="151"/>
      <c r="D1114" s="151"/>
      <c r="E1114" s="152"/>
      <c r="F1114" s="151"/>
      <c r="G1114" s="151"/>
      <c r="H1114" s="36"/>
      <c r="I1114" s="36"/>
      <c r="J1114" s="266"/>
      <c r="K1114" s="424"/>
      <c r="L1114" s="268"/>
      <c r="M1114" s="45"/>
    </row>
    <row r="1115" spans="2:13" s="37" customFormat="1" x14ac:dyDescent="0.3">
      <c r="B1115" s="155"/>
      <c r="C1115" s="151"/>
      <c r="D1115" s="151"/>
      <c r="E1115" s="152"/>
      <c r="F1115" s="151"/>
      <c r="G1115" s="151"/>
      <c r="H1115" s="36"/>
      <c r="I1115" s="36"/>
      <c r="J1115" s="266"/>
      <c r="K1115" s="424"/>
      <c r="L1115" s="268"/>
      <c r="M1115" s="45"/>
    </row>
    <row r="1116" spans="2:13" s="37" customFormat="1" x14ac:dyDescent="0.3">
      <c r="B1116" s="155"/>
      <c r="C1116" s="151"/>
      <c r="D1116" s="151"/>
      <c r="E1116" s="152"/>
      <c r="F1116" s="151"/>
      <c r="G1116" s="151"/>
      <c r="H1116" s="36"/>
      <c r="I1116" s="36"/>
      <c r="J1116" s="266"/>
      <c r="K1116" s="424"/>
      <c r="L1116" s="268"/>
      <c r="M1116" s="45"/>
    </row>
    <row r="1117" spans="2:13" s="37" customFormat="1" x14ac:dyDescent="0.3">
      <c r="B1117" s="155"/>
      <c r="C1117" s="151"/>
      <c r="D1117" s="151"/>
      <c r="E1117" s="152"/>
      <c r="F1117" s="151"/>
      <c r="G1117" s="151"/>
      <c r="H1117" s="36"/>
      <c r="I1117" s="36"/>
      <c r="J1117" s="266"/>
      <c r="K1117" s="424"/>
      <c r="L1117" s="268"/>
      <c r="M1117" s="45"/>
    </row>
    <row r="1118" spans="2:13" s="37" customFormat="1" x14ac:dyDescent="0.3">
      <c r="B1118" s="155"/>
      <c r="C1118" s="151"/>
      <c r="D1118" s="151"/>
      <c r="E1118" s="152"/>
      <c r="F1118" s="151"/>
      <c r="G1118" s="151"/>
      <c r="H1118" s="36"/>
      <c r="I1118" s="36"/>
      <c r="J1118" s="266"/>
      <c r="K1118" s="424"/>
      <c r="L1118" s="268"/>
      <c r="M1118" s="45"/>
    </row>
    <row r="1119" spans="2:13" s="37" customFormat="1" x14ac:dyDescent="0.3">
      <c r="B1119" s="155"/>
      <c r="C1119" s="151"/>
      <c r="D1119" s="151"/>
      <c r="E1119" s="152"/>
      <c r="F1119" s="151"/>
      <c r="G1119" s="151"/>
      <c r="H1119" s="36"/>
      <c r="I1119" s="36"/>
      <c r="J1119" s="266"/>
      <c r="K1119" s="424"/>
      <c r="L1119" s="268"/>
      <c r="M1119" s="45"/>
    </row>
    <row r="1120" spans="2:13" s="37" customFormat="1" x14ac:dyDescent="0.3">
      <c r="B1120" s="155"/>
      <c r="C1120" s="151"/>
      <c r="D1120" s="151"/>
      <c r="E1120" s="152"/>
      <c r="F1120" s="151"/>
      <c r="G1120" s="151"/>
      <c r="H1120" s="36"/>
      <c r="I1120" s="36"/>
      <c r="J1120" s="266"/>
      <c r="K1120" s="424"/>
      <c r="L1120" s="268"/>
      <c r="M1120" s="45"/>
    </row>
    <row r="1121" spans="2:13" s="37" customFormat="1" x14ac:dyDescent="0.3">
      <c r="B1121" s="155"/>
      <c r="C1121" s="151"/>
      <c r="D1121" s="151"/>
      <c r="E1121" s="152"/>
      <c r="F1121" s="151"/>
      <c r="G1121" s="151"/>
      <c r="H1121" s="36"/>
      <c r="I1121" s="36"/>
      <c r="J1121" s="266"/>
      <c r="K1121" s="424"/>
      <c r="L1121" s="268"/>
      <c r="M1121" s="45"/>
    </row>
    <row r="1122" spans="2:13" s="37" customFormat="1" x14ac:dyDescent="0.3">
      <c r="B1122" s="155"/>
      <c r="C1122" s="151"/>
      <c r="D1122" s="151"/>
      <c r="E1122" s="152"/>
      <c r="F1122" s="151"/>
      <c r="G1122" s="151"/>
      <c r="H1122" s="36"/>
      <c r="I1122" s="36"/>
      <c r="J1122" s="266"/>
      <c r="K1122" s="424"/>
      <c r="L1122" s="268"/>
      <c r="M1122" s="45"/>
    </row>
    <row r="1123" spans="2:13" s="37" customFormat="1" x14ac:dyDescent="0.3">
      <c r="B1123" s="155"/>
      <c r="C1123" s="151"/>
      <c r="D1123" s="151"/>
      <c r="E1123" s="152"/>
      <c r="F1123" s="151"/>
      <c r="G1123" s="151"/>
      <c r="H1123" s="36"/>
      <c r="I1123" s="36"/>
      <c r="J1123" s="266"/>
      <c r="K1123" s="424"/>
      <c r="L1123" s="268"/>
      <c r="M1123" s="45"/>
    </row>
    <row r="1124" spans="2:13" s="37" customFormat="1" x14ac:dyDescent="0.3">
      <c r="B1124" s="155"/>
      <c r="C1124" s="151"/>
      <c r="D1124" s="151"/>
      <c r="E1124" s="152"/>
      <c r="F1124" s="151"/>
      <c r="G1124" s="151"/>
      <c r="H1124" s="36"/>
      <c r="I1124" s="36"/>
      <c r="J1124" s="266"/>
      <c r="K1124" s="424"/>
      <c r="L1124" s="268"/>
      <c r="M1124" s="45"/>
    </row>
    <row r="1125" spans="2:13" s="37" customFormat="1" x14ac:dyDescent="0.3">
      <c r="B1125" s="155"/>
      <c r="C1125" s="151"/>
      <c r="D1125" s="151"/>
      <c r="E1125" s="152"/>
      <c r="F1125" s="151"/>
      <c r="G1125" s="151"/>
      <c r="H1125" s="36"/>
      <c r="I1125" s="36"/>
      <c r="J1125" s="266"/>
      <c r="K1125" s="424"/>
      <c r="L1125" s="268"/>
      <c r="M1125" s="45"/>
    </row>
    <row r="1126" spans="2:13" s="37" customFormat="1" x14ac:dyDescent="0.3">
      <c r="B1126" s="155"/>
      <c r="C1126" s="151"/>
      <c r="D1126" s="151"/>
      <c r="E1126" s="152"/>
      <c r="F1126" s="151"/>
      <c r="G1126" s="151"/>
      <c r="H1126" s="36"/>
      <c r="I1126" s="36"/>
      <c r="J1126" s="266"/>
      <c r="K1126" s="424"/>
      <c r="L1126" s="268"/>
      <c r="M1126" s="45"/>
    </row>
    <row r="1127" spans="2:13" s="37" customFormat="1" x14ac:dyDescent="0.3">
      <c r="B1127" s="155"/>
      <c r="C1127" s="151"/>
      <c r="D1127" s="151"/>
      <c r="E1127" s="152"/>
      <c r="F1127" s="151"/>
      <c r="G1127" s="151"/>
      <c r="H1127" s="36"/>
      <c r="I1127" s="36"/>
      <c r="J1127" s="266"/>
      <c r="K1127" s="424"/>
      <c r="L1127" s="268"/>
      <c r="M1127" s="45"/>
    </row>
    <row r="1128" spans="2:13" s="37" customFormat="1" x14ac:dyDescent="0.3">
      <c r="B1128" s="155"/>
      <c r="C1128" s="151"/>
      <c r="D1128" s="151"/>
      <c r="E1128" s="152"/>
      <c r="F1128" s="151"/>
      <c r="G1128" s="151"/>
      <c r="H1128" s="36"/>
      <c r="I1128" s="36"/>
      <c r="J1128" s="266"/>
      <c r="K1128" s="424"/>
      <c r="L1128" s="268"/>
      <c r="M1128" s="45"/>
    </row>
    <row r="1129" spans="2:13" s="37" customFormat="1" x14ac:dyDescent="0.3">
      <c r="B1129" s="155"/>
      <c r="C1129" s="151"/>
      <c r="D1129" s="151"/>
      <c r="E1129" s="152"/>
      <c r="F1129" s="151"/>
      <c r="G1129" s="151"/>
      <c r="H1129" s="36"/>
      <c r="I1129" s="36"/>
      <c r="J1129" s="266"/>
      <c r="K1129" s="424"/>
      <c r="L1129" s="268"/>
      <c r="M1129" s="45"/>
    </row>
    <row r="1130" spans="2:13" s="37" customFormat="1" x14ac:dyDescent="0.3">
      <c r="B1130" s="155"/>
      <c r="C1130" s="151"/>
      <c r="D1130" s="151"/>
      <c r="E1130" s="152"/>
      <c r="F1130" s="151"/>
      <c r="G1130" s="151"/>
      <c r="H1130" s="36"/>
      <c r="I1130" s="36"/>
      <c r="J1130" s="266"/>
      <c r="K1130" s="424"/>
      <c r="L1130" s="268"/>
      <c r="M1130" s="45"/>
    </row>
    <row r="1131" spans="2:13" s="37" customFormat="1" x14ac:dyDescent="0.3">
      <c r="B1131" s="155"/>
      <c r="C1131" s="151"/>
      <c r="D1131" s="151"/>
      <c r="E1131" s="152"/>
      <c r="F1131" s="151"/>
      <c r="G1131" s="151"/>
      <c r="H1131" s="36"/>
      <c r="I1131" s="36"/>
      <c r="J1131" s="266"/>
      <c r="K1131" s="424"/>
      <c r="L1131" s="268"/>
      <c r="M1131" s="45"/>
    </row>
    <row r="1132" spans="2:13" s="37" customFormat="1" x14ac:dyDescent="0.3">
      <c r="B1132" s="155"/>
      <c r="C1132" s="151"/>
      <c r="D1132" s="151"/>
      <c r="E1132" s="152"/>
      <c r="F1132" s="151"/>
      <c r="G1132" s="151"/>
      <c r="H1132" s="36"/>
      <c r="I1132" s="36"/>
      <c r="J1132" s="266"/>
      <c r="K1132" s="424"/>
      <c r="L1132" s="268"/>
      <c r="M1132" s="45"/>
    </row>
    <row r="1133" spans="2:13" s="37" customFormat="1" x14ac:dyDescent="0.3">
      <c r="B1133" s="155"/>
      <c r="C1133" s="151"/>
      <c r="D1133" s="151"/>
      <c r="E1133" s="152"/>
      <c r="F1133" s="151"/>
      <c r="G1133" s="151"/>
      <c r="H1133" s="36"/>
      <c r="I1133" s="36"/>
      <c r="J1133" s="266"/>
      <c r="K1133" s="424"/>
      <c r="L1133" s="268"/>
      <c r="M1133" s="45"/>
    </row>
    <row r="1134" spans="2:13" s="37" customFormat="1" x14ac:dyDescent="0.3">
      <c r="B1134" s="155"/>
      <c r="C1134" s="151"/>
      <c r="D1134" s="151"/>
      <c r="E1134" s="152"/>
      <c r="F1134" s="151"/>
      <c r="G1134" s="151"/>
      <c r="H1134" s="36"/>
      <c r="I1134" s="36"/>
      <c r="J1134" s="266"/>
      <c r="K1134" s="424"/>
      <c r="L1134" s="268"/>
      <c r="M1134" s="45"/>
    </row>
    <row r="1135" spans="2:13" s="37" customFormat="1" x14ac:dyDescent="0.3">
      <c r="B1135" s="155"/>
      <c r="C1135" s="151"/>
      <c r="D1135" s="151"/>
      <c r="E1135" s="152"/>
      <c r="F1135" s="151"/>
      <c r="G1135" s="151"/>
      <c r="H1135" s="36"/>
      <c r="I1135" s="36"/>
      <c r="J1135" s="266"/>
      <c r="K1135" s="424"/>
      <c r="L1135" s="268"/>
      <c r="M1135" s="45"/>
    </row>
    <row r="1136" spans="2:13" s="37" customFormat="1" x14ac:dyDescent="0.3">
      <c r="B1136" s="155"/>
      <c r="C1136" s="151"/>
      <c r="D1136" s="151"/>
      <c r="E1136" s="152"/>
      <c r="F1136" s="151"/>
      <c r="G1136" s="151"/>
      <c r="H1136" s="36"/>
      <c r="I1136" s="36"/>
      <c r="J1136" s="266"/>
      <c r="K1136" s="424"/>
      <c r="L1136" s="268"/>
      <c r="M1136" s="45"/>
    </row>
    <row r="1137" spans="2:13" s="37" customFormat="1" x14ac:dyDescent="0.3">
      <c r="B1137" s="155"/>
      <c r="C1137" s="151"/>
      <c r="D1137" s="151"/>
      <c r="E1137" s="152"/>
      <c r="F1137" s="151"/>
      <c r="G1137" s="151"/>
      <c r="H1137" s="36"/>
      <c r="I1137" s="36"/>
      <c r="J1137" s="266"/>
      <c r="K1137" s="424"/>
      <c r="L1137" s="268"/>
      <c r="M1137" s="45"/>
    </row>
    <row r="1138" spans="2:13" s="37" customFormat="1" x14ac:dyDescent="0.3">
      <c r="B1138" s="155"/>
      <c r="C1138" s="151"/>
      <c r="D1138" s="151"/>
      <c r="E1138" s="152"/>
      <c r="F1138" s="151"/>
      <c r="G1138" s="151"/>
      <c r="H1138" s="36"/>
      <c r="I1138" s="36"/>
      <c r="J1138" s="266"/>
      <c r="K1138" s="424"/>
      <c r="L1138" s="268"/>
      <c r="M1138" s="45"/>
    </row>
    <row r="1139" spans="2:13" s="37" customFormat="1" x14ac:dyDescent="0.3">
      <c r="B1139" s="155"/>
      <c r="C1139" s="151"/>
      <c r="D1139" s="151"/>
      <c r="E1139" s="152"/>
      <c r="F1139" s="151"/>
      <c r="G1139" s="151"/>
      <c r="H1139" s="36"/>
      <c r="I1139" s="36"/>
      <c r="J1139" s="266"/>
      <c r="K1139" s="424"/>
      <c r="L1139" s="268"/>
      <c r="M1139" s="45"/>
    </row>
    <row r="1140" spans="2:13" s="37" customFormat="1" x14ac:dyDescent="0.3">
      <c r="B1140" s="155"/>
      <c r="C1140" s="151"/>
      <c r="D1140" s="151"/>
      <c r="E1140" s="152"/>
      <c r="F1140" s="151"/>
      <c r="G1140" s="151"/>
      <c r="H1140" s="36"/>
      <c r="I1140" s="36"/>
      <c r="J1140" s="266"/>
      <c r="K1140" s="424"/>
      <c r="L1140" s="268"/>
      <c r="M1140" s="45"/>
    </row>
    <row r="1141" spans="2:13" s="37" customFormat="1" x14ac:dyDescent="0.3">
      <c r="B1141" s="155"/>
      <c r="C1141" s="151"/>
      <c r="D1141" s="151"/>
      <c r="E1141" s="152"/>
      <c r="F1141" s="151"/>
      <c r="G1141" s="151"/>
      <c r="H1141" s="36"/>
      <c r="I1141" s="36"/>
      <c r="J1141" s="266"/>
      <c r="K1141" s="424"/>
      <c r="L1141" s="268"/>
      <c r="M1141" s="45"/>
    </row>
    <row r="1142" spans="2:13" s="37" customFormat="1" x14ac:dyDescent="0.3">
      <c r="B1142" s="155"/>
      <c r="C1142" s="151"/>
      <c r="D1142" s="151"/>
      <c r="E1142" s="152"/>
      <c r="F1142" s="151"/>
      <c r="G1142" s="151"/>
      <c r="H1142" s="36"/>
      <c r="I1142" s="36"/>
      <c r="J1142" s="266"/>
      <c r="K1142" s="424"/>
      <c r="L1142" s="268"/>
      <c r="M1142" s="45"/>
    </row>
    <row r="1143" spans="2:13" s="37" customFormat="1" x14ac:dyDescent="0.3">
      <c r="B1143" s="155"/>
      <c r="C1143" s="151"/>
      <c r="D1143" s="151"/>
      <c r="E1143" s="152"/>
      <c r="F1143" s="151"/>
      <c r="G1143" s="151"/>
      <c r="H1143" s="36"/>
      <c r="I1143" s="36"/>
      <c r="J1143" s="266"/>
      <c r="K1143" s="424"/>
      <c r="L1143" s="268"/>
      <c r="M1143" s="45"/>
    </row>
    <row r="1144" spans="2:13" s="37" customFormat="1" x14ac:dyDescent="0.3">
      <c r="B1144" s="155"/>
      <c r="C1144" s="151"/>
      <c r="D1144" s="151"/>
      <c r="E1144" s="152"/>
      <c r="F1144" s="151"/>
      <c r="G1144" s="151"/>
      <c r="H1144" s="36"/>
      <c r="I1144" s="36"/>
      <c r="J1144" s="266"/>
      <c r="K1144" s="424"/>
      <c r="L1144" s="268"/>
      <c r="M1144" s="45"/>
    </row>
    <row r="1145" spans="2:13" s="37" customFormat="1" x14ac:dyDescent="0.3">
      <c r="B1145" s="155"/>
      <c r="C1145" s="151"/>
      <c r="D1145" s="151"/>
      <c r="E1145" s="152"/>
      <c r="F1145" s="151"/>
      <c r="G1145" s="151"/>
      <c r="H1145" s="36"/>
      <c r="I1145" s="36"/>
      <c r="J1145" s="266"/>
      <c r="K1145" s="424"/>
      <c r="L1145" s="268"/>
      <c r="M1145" s="45"/>
    </row>
    <row r="1146" spans="2:13" s="37" customFormat="1" x14ac:dyDescent="0.3">
      <c r="B1146" s="155"/>
      <c r="C1146" s="151"/>
      <c r="D1146" s="151"/>
      <c r="E1146" s="152"/>
      <c r="F1146" s="151"/>
      <c r="G1146" s="151"/>
      <c r="H1146" s="36"/>
      <c r="I1146" s="36"/>
      <c r="J1146" s="266"/>
      <c r="K1146" s="424"/>
      <c r="L1146" s="268"/>
      <c r="M1146" s="45"/>
    </row>
    <row r="1147" spans="2:13" s="37" customFormat="1" x14ac:dyDescent="0.3">
      <c r="B1147" s="155"/>
      <c r="C1147" s="151"/>
      <c r="D1147" s="151"/>
      <c r="E1147" s="152"/>
      <c r="F1147" s="151"/>
      <c r="G1147" s="151"/>
      <c r="H1147" s="36"/>
      <c r="I1147" s="36"/>
      <c r="J1147" s="266"/>
      <c r="K1147" s="424"/>
      <c r="L1147" s="268"/>
      <c r="M1147" s="45"/>
    </row>
    <row r="1148" spans="2:13" s="37" customFormat="1" x14ac:dyDescent="0.3">
      <c r="B1148" s="155"/>
      <c r="C1148" s="151"/>
      <c r="D1148" s="151"/>
      <c r="E1148" s="152"/>
      <c r="F1148" s="151"/>
      <c r="G1148" s="151"/>
      <c r="H1148" s="36"/>
      <c r="I1148" s="36"/>
      <c r="J1148" s="266"/>
      <c r="K1148" s="424"/>
      <c r="L1148" s="268"/>
      <c r="M1148" s="45"/>
    </row>
    <row r="1149" spans="2:13" s="37" customFormat="1" x14ac:dyDescent="0.3">
      <c r="B1149" s="155"/>
      <c r="C1149" s="151"/>
      <c r="D1149" s="151"/>
      <c r="E1149" s="152"/>
      <c r="F1149" s="151"/>
      <c r="G1149" s="151"/>
      <c r="H1149" s="36"/>
      <c r="I1149" s="36"/>
      <c r="J1149" s="266"/>
      <c r="K1149" s="424"/>
      <c r="L1149" s="268"/>
      <c r="M1149" s="45"/>
    </row>
    <row r="1150" spans="2:13" s="37" customFormat="1" x14ac:dyDescent="0.3">
      <c r="B1150" s="155"/>
      <c r="C1150" s="151"/>
      <c r="D1150" s="151"/>
      <c r="E1150" s="152"/>
      <c r="F1150" s="151"/>
      <c r="G1150" s="151"/>
      <c r="H1150" s="36"/>
      <c r="I1150" s="36"/>
      <c r="J1150" s="266"/>
      <c r="K1150" s="424"/>
      <c r="L1150" s="268"/>
      <c r="M1150" s="45"/>
    </row>
    <row r="1151" spans="2:13" s="37" customFormat="1" x14ac:dyDescent="0.3">
      <c r="B1151" s="155"/>
      <c r="C1151" s="151"/>
      <c r="D1151" s="151"/>
      <c r="E1151" s="152"/>
      <c r="F1151" s="151"/>
      <c r="G1151" s="151"/>
      <c r="H1151" s="36"/>
      <c r="I1151" s="36"/>
      <c r="J1151" s="266"/>
      <c r="K1151" s="424"/>
      <c r="L1151" s="268"/>
      <c r="M1151" s="45"/>
    </row>
    <row r="1152" spans="2:13" s="37" customFormat="1" x14ac:dyDescent="0.3">
      <c r="B1152" s="155"/>
      <c r="C1152" s="151"/>
      <c r="D1152" s="151"/>
      <c r="E1152" s="152"/>
      <c r="F1152" s="151"/>
      <c r="G1152" s="151"/>
      <c r="H1152" s="36"/>
      <c r="I1152" s="36"/>
      <c r="J1152" s="266"/>
      <c r="K1152" s="424"/>
      <c r="L1152" s="268"/>
      <c r="M1152" s="45"/>
    </row>
    <row r="1153" spans="2:13" s="37" customFormat="1" x14ac:dyDescent="0.3">
      <c r="B1153" s="155"/>
      <c r="C1153" s="151"/>
      <c r="D1153" s="151"/>
      <c r="E1153" s="152"/>
      <c r="F1153" s="151"/>
      <c r="G1153" s="151"/>
      <c r="H1153" s="36"/>
      <c r="I1153" s="36"/>
      <c r="J1153" s="266"/>
      <c r="K1153" s="424"/>
      <c r="L1153" s="268"/>
      <c r="M1153" s="45"/>
    </row>
    <row r="1154" spans="2:13" s="37" customFormat="1" x14ac:dyDescent="0.3">
      <c r="B1154" s="155"/>
      <c r="C1154" s="151"/>
      <c r="D1154" s="151"/>
      <c r="E1154" s="152"/>
      <c r="F1154" s="151"/>
      <c r="G1154" s="151"/>
      <c r="H1154" s="36"/>
      <c r="I1154" s="36"/>
      <c r="J1154" s="266"/>
      <c r="K1154" s="424"/>
      <c r="L1154" s="268"/>
      <c r="M1154" s="45"/>
    </row>
    <row r="1155" spans="2:13" s="37" customFormat="1" x14ac:dyDescent="0.3">
      <c r="B1155" s="155"/>
      <c r="C1155" s="151"/>
      <c r="D1155" s="151"/>
      <c r="E1155" s="152"/>
      <c r="F1155" s="151"/>
      <c r="G1155" s="151"/>
      <c r="H1155" s="36"/>
      <c r="I1155" s="36"/>
      <c r="J1155" s="266"/>
      <c r="K1155" s="424"/>
      <c r="L1155" s="268"/>
      <c r="M1155" s="45"/>
    </row>
    <row r="1156" spans="2:13" s="37" customFormat="1" x14ac:dyDescent="0.3">
      <c r="B1156" s="155"/>
      <c r="C1156" s="151"/>
      <c r="D1156" s="151"/>
      <c r="E1156" s="152"/>
      <c r="F1156" s="151"/>
      <c r="G1156" s="151"/>
      <c r="H1156" s="36"/>
      <c r="I1156" s="36"/>
      <c r="J1156" s="266"/>
      <c r="K1156" s="424"/>
      <c r="L1156" s="268"/>
      <c r="M1156" s="45"/>
    </row>
    <row r="1157" spans="2:13" s="37" customFormat="1" x14ac:dyDescent="0.3">
      <c r="B1157" s="155"/>
      <c r="C1157" s="151"/>
      <c r="D1157" s="151"/>
      <c r="E1157" s="152"/>
      <c r="F1157" s="151"/>
      <c r="G1157" s="151"/>
      <c r="H1157" s="36"/>
      <c r="I1157" s="36"/>
      <c r="J1157" s="266"/>
      <c r="K1157" s="424"/>
      <c r="L1157" s="268"/>
      <c r="M1157" s="45"/>
    </row>
    <row r="1158" spans="2:13" s="37" customFormat="1" x14ac:dyDescent="0.3">
      <c r="B1158" s="155"/>
      <c r="C1158" s="151"/>
      <c r="D1158" s="151"/>
      <c r="E1158" s="152"/>
      <c r="F1158" s="151"/>
      <c r="G1158" s="151"/>
      <c r="H1158" s="36"/>
      <c r="I1158" s="36"/>
      <c r="J1158" s="266"/>
      <c r="K1158" s="424"/>
      <c r="L1158" s="268"/>
      <c r="M1158" s="45"/>
    </row>
    <row r="1159" spans="2:13" s="37" customFormat="1" x14ac:dyDescent="0.3">
      <c r="B1159" s="155"/>
      <c r="C1159" s="151"/>
      <c r="D1159" s="151"/>
      <c r="E1159" s="152"/>
      <c r="F1159" s="151"/>
      <c r="G1159" s="151"/>
      <c r="H1159" s="36"/>
      <c r="I1159" s="36"/>
      <c r="J1159" s="266"/>
      <c r="K1159" s="424"/>
      <c r="L1159" s="268"/>
      <c r="M1159" s="45"/>
    </row>
    <row r="1160" spans="2:13" s="37" customFormat="1" x14ac:dyDescent="0.3">
      <c r="B1160" s="155"/>
      <c r="C1160" s="151"/>
      <c r="D1160" s="151"/>
      <c r="E1160" s="152"/>
      <c r="F1160" s="151"/>
      <c r="G1160" s="151"/>
      <c r="H1160" s="36"/>
      <c r="I1160" s="36"/>
      <c r="J1160" s="266"/>
      <c r="K1160" s="424"/>
      <c r="L1160" s="268"/>
      <c r="M1160" s="45"/>
    </row>
    <row r="1161" spans="2:13" s="37" customFormat="1" x14ac:dyDescent="0.3">
      <c r="B1161" s="155"/>
      <c r="C1161" s="151"/>
      <c r="D1161" s="151"/>
      <c r="E1161" s="152"/>
      <c r="F1161" s="151"/>
      <c r="G1161" s="151"/>
      <c r="H1161" s="36"/>
      <c r="I1161" s="36"/>
      <c r="J1161" s="266"/>
      <c r="K1161" s="424"/>
      <c r="L1161" s="268"/>
      <c r="M1161" s="45"/>
    </row>
    <row r="1162" spans="2:13" s="37" customFormat="1" x14ac:dyDescent="0.3">
      <c r="B1162" s="155"/>
      <c r="C1162" s="151"/>
      <c r="D1162" s="151"/>
      <c r="E1162" s="152"/>
      <c r="F1162" s="151"/>
      <c r="G1162" s="151"/>
      <c r="H1162" s="36"/>
      <c r="I1162" s="36"/>
      <c r="J1162" s="266"/>
      <c r="K1162" s="424"/>
      <c r="L1162" s="268"/>
      <c r="M1162" s="45"/>
    </row>
    <row r="1163" spans="2:13" s="37" customFormat="1" x14ac:dyDescent="0.3">
      <c r="B1163" s="155"/>
      <c r="C1163" s="151"/>
      <c r="D1163" s="151"/>
      <c r="E1163" s="152"/>
      <c r="F1163" s="151"/>
      <c r="G1163" s="151"/>
      <c r="H1163" s="36"/>
      <c r="I1163" s="36"/>
      <c r="J1163" s="266"/>
      <c r="K1163" s="424"/>
      <c r="L1163" s="268"/>
      <c r="M1163" s="45"/>
    </row>
    <row r="1164" spans="2:13" s="37" customFormat="1" x14ac:dyDescent="0.3">
      <c r="B1164" s="155"/>
      <c r="C1164" s="151"/>
      <c r="D1164" s="151"/>
      <c r="E1164" s="152"/>
      <c r="F1164" s="151"/>
      <c r="G1164" s="151"/>
      <c r="H1164" s="36"/>
      <c r="I1164" s="36"/>
      <c r="J1164" s="266"/>
      <c r="K1164" s="424"/>
      <c r="L1164" s="268"/>
      <c r="M1164" s="45"/>
    </row>
    <row r="1165" spans="2:13" s="37" customFormat="1" x14ac:dyDescent="0.3">
      <c r="B1165" s="155"/>
      <c r="C1165" s="151"/>
      <c r="D1165" s="151"/>
      <c r="E1165" s="152"/>
      <c r="F1165" s="151"/>
      <c r="G1165" s="151"/>
      <c r="H1165" s="36"/>
      <c r="I1165" s="36"/>
      <c r="J1165" s="266"/>
      <c r="K1165" s="424"/>
      <c r="L1165" s="268"/>
      <c r="M1165" s="45"/>
    </row>
    <row r="1166" spans="2:13" s="37" customFormat="1" x14ac:dyDescent="0.3">
      <c r="B1166" s="155"/>
      <c r="C1166" s="151"/>
      <c r="D1166" s="151"/>
      <c r="E1166" s="152"/>
      <c r="F1166" s="151"/>
      <c r="G1166" s="151"/>
      <c r="H1166" s="36"/>
      <c r="I1166" s="36"/>
      <c r="J1166" s="266"/>
      <c r="K1166" s="424"/>
      <c r="L1166" s="268"/>
      <c r="M1166" s="45"/>
    </row>
    <row r="1167" spans="2:13" s="37" customFormat="1" x14ac:dyDescent="0.3">
      <c r="B1167" s="155"/>
      <c r="C1167" s="151"/>
      <c r="D1167" s="151"/>
      <c r="E1167" s="152"/>
      <c r="F1167" s="151"/>
      <c r="G1167" s="151"/>
      <c r="H1167" s="36"/>
      <c r="I1167" s="36"/>
      <c r="J1167" s="266"/>
      <c r="K1167" s="424"/>
      <c r="L1167" s="268"/>
      <c r="M1167" s="45"/>
    </row>
    <row r="1168" spans="2:13" s="37" customFormat="1" x14ac:dyDescent="0.3">
      <c r="B1168" s="155"/>
      <c r="C1168" s="151"/>
      <c r="D1168" s="151"/>
      <c r="E1168" s="152"/>
      <c r="F1168" s="151"/>
      <c r="G1168" s="151"/>
      <c r="H1168" s="36"/>
      <c r="I1168" s="36"/>
      <c r="J1168" s="266"/>
      <c r="K1168" s="424"/>
      <c r="L1168" s="268"/>
      <c r="M1168" s="45"/>
    </row>
    <row r="1169" spans="2:13" s="37" customFormat="1" x14ac:dyDescent="0.3">
      <c r="B1169" s="155"/>
      <c r="C1169" s="151"/>
      <c r="D1169" s="151"/>
      <c r="E1169" s="152"/>
      <c r="F1169" s="151"/>
      <c r="G1169" s="151"/>
      <c r="H1169" s="36"/>
      <c r="I1169" s="36"/>
      <c r="J1169" s="266"/>
      <c r="K1169" s="424"/>
      <c r="L1169" s="268"/>
      <c r="M1169" s="45"/>
    </row>
    <row r="1170" spans="2:13" s="37" customFormat="1" x14ac:dyDescent="0.3">
      <c r="B1170" s="155"/>
      <c r="C1170" s="151"/>
      <c r="D1170" s="151"/>
      <c r="E1170" s="152"/>
      <c r="F1170" s="151"/>
      <c r="G1170" s="151"/>
      <c r="H1170" s="36"/>
      <c r="I1170" s="36"/>
      <c r="J1170" s="266"/>
      <c r="K1170" s="424"/>
      <c r="L1170" s="268"/>
      <c r="M1170" s="45"/>
    </row>
    <row r="1171" spans="2:13" s="37" customFormat="1" x14ac:dyDescent="0.3">
      <c r="B1171" s="155"/>
      <c r="C1171" s="151"/>
      <c r="D1171" s="151"/>
      <c r="E1171" s="152"/>
      <c r="F1171" s="151"/>
      <c r="G1171" s="151"/>
      <c r="H1171" s="36"/>
      <c r="I1171" s="36"/>
      <c r="J1171" s="266"/>
      <c r="K1171" s="424"/>
      <c r="L1171" s="268"/>
      <c r="M1171" s="45"/>
    </row>
    <row r="1172" spans="2:13" s="37" customFormat="1" x14ac:dyDescent="0.3">
      <c r="B1172" s="155"/>
      <c r="C1172" s="151"/>
      <c r="D1172" s="151"/>
      <c r="E1172" s="152"/>
      <c r="F1172" s="151"/>
      <c r="G1172" s="151"/>
      <c r="H1172" s="36"/>
      <c r="I1172" s="36"/>
      <c r="J1172" s="266"/>
      <c r="K1172" s="424"/>
      <c r="L1172" s="268"/>
      <c r="M1172" s="45"/>
    </row>
    <row r="1173" spans="2:13" s="37" customFormat="1" x14ac:dyDescent="0.3">
      <c r="B1173" s="155"/>
      <c r="C1173" s="151"/>
      <c r="D1173" s="151"/>
      <c r="E1173" s="152"/>
      <c r="F1173" s="151"/>
      <c r="G1173" s="151"/>
      <c r="H1173" s="36"/>
      <c r="I1173" s="36"/>
      <c r="J1173" s="266"/>
      <c r="K1173" s="424"/>
      <c r="L1173" s="268"/>
      <c r="M1173" s="45"/>
    </row>
    <row r="1174" spans="2:13" s="37" customFormat="1" x14ac:dyDescent="0.3">
      <c r="B1174" s="155"/>
      <c r="C1174" s="151"/>
      <c r="D1174" s="151"/>
      <c r="E1174" s="152"/>
      <c r="F1174" s="151"/>
      <c r="G1174" s="151"/>
      <c r="H1174" s="36"/>
      <c r="I1174" s="36"/>
      <c r="J1174" s="266"/>
      <c r="K1174" s="424"/>
      <c r="L1174" s="268"/>
      <c r="M1174" s="45"/>
    </row>
    <row r="1175" spans="2:13" s="37" customFormat="1" x14ac:dyDescent="0.3">
      <c r="B1175" s="155"/>
      <c r="C1175" s="151"/>
      <c r="D1175" s="151"/>
      <c r="E1175" s="152"/>
      <c r="F1175" s="151"/>
      <c r="G1175" s="151"/>
      <c r="H1175" s="36"/>
      <c r="I1175" s="36"/>
      <c r="J1175" s="266"/>
      <c r="K1175" s="424"/>
      <c r="L1175" s="268"/>
      <c r="M1175" s="45"/>
    </row>
    <row r="1176" spans="2:13" s="37" customFormat="1" x14ac:dyDescent="0.3">
      <c r="B1176" s="155"/>
      <c r="C1176" s="151"/>
      <c r="D1176" s="151"/>
      <c r="E1176" s="152"/>
      <c r="F1176" s="151"/>
      <c r="G1176" s="151"/>
      <c r="H1176" s="36"/>
      <c r="I1176" s="36"/>
      <c r="J1176" s="266"/>
      <c r="K1176" s="424"/>
      <c r="L1176" s="268"/>
      <c r="M1176" s="45"/>
    </row>
    <row r="1177" spans="2:13" s="37" customFormat="1" x14ac:dyDescent="0.3">
      <c r="B1177" s="155"/>
      <c r="C1177" s="151"/>
      <c r="D1177" s="151"/>
      <c r="E1177" s="152"/>
      <c r="F1177" s="151"/>
      <c r="G1177" s="151"/>
      <c r="H1177" s="36"/>
      <c r="I1177" s="36"/>
      <c r="J1177" s="266"/>
      <c r="K1177" s="424"/>
      <c r="L1177" s="268"/>
      <c r="M1177" s="45"/>
    </row>
    <row r="1178" spans="2:13" s="37" customFormat="1" x14ac:dyDescent="0.3">
      <c r="B1178" s="155"/>
      <c r="C1178" s="151"/>
      <c r="D1178" s="151"/>
      <c r="E1178" s="152"/>
      <c r="F1178" s="151"/>
      <c r="G1178" s="151"/>
      <c r="H1178" s="36"/>
      <c r="I1178" s="36"/>
      <c r="J1178" s="266"/>
      <c r="K1178" s="424"/>
      <c r="L1178" s="268"/>
      <c r="M1178" s="45"/>
    </row>
    <row r="1179" spans="2:13" s="37" customFormat="1" x14ac:dyDescent="0.3">
      <c r="B1179" s="155"/>
      <c r="C1179" s="151"/>
      <c r="D1179" s="151"/>
      <c r="E1179" s="152"/>
      <c r="F1179" s="151"/>
      <c r="G1179" s="151"/>
      <c r="H1179" s="36"/>
      <c r="I1179" s="36"/>
      <c r="J1179" s="266"/>
      <c r="K1179" s="424"/>
      <c r="L1179" s="268"/>
      <c r="M1179" s="45"/>
    </row>
    <row r="1180" spans="2:13" s="37" customFormat="1" x14ac:dyDescent="0.3">
      <c r="B1180" s="155"/>
      <c r="C1180" s="151"/>
      <c r="D1180" s="151"/>
      <c r="E1180" s="152"/>
      <c r="F1180" s="151"/>
      <c r="G1180" s="151"/>
      <c r="H1180" s="36"/>
      <c r="I1180" s="36"/>
      <c r="J1180" s="266"/>
      <c r="K1180" s="424"/>
      <c r="L1180" s="268"/>
      <c r="M1180" s="45"/>
    </row>
    <row r="1181" spans="2:13" s="37" customFormat="1" x14ac:dyDescent="0.3">
      <c r="B1181" s="155"/>
      <c r="C1181" s="151"/>
      <c r="D1181" s="151"/>
      <c r="E1181" s="152"/>
      <c r="F1181" s="151"/>
      <c r="G1181" s="151"/>
      <c r="H1181" s="36"/>
      <c r="I1181" s="36"/>
      <c r="J1181" s="266"/>
      <c r="K1181" s="424"/>
      <c r="L1181" s="268"/>
      <c r="M1181" s="45"/>
    </row>
    <row r="1182" spans="2:13" s="37" customFormat="1" x14ac:dyDescent="0.3">
      <c r="B1182" s="155"/>
      <c r="C1182" s="151"/>
      <c r="D1182" s="151"/>
      <c r="E1182" s="152"/>
      <c r="F1182" s="151"/>
      <c r="G1182" s="151"/>
      <c r="H1182" s="36"/>
      <c r="I1182" s="36"/>
      <c r="J1182" s="266"/>
      <c r="K1182" s="424"/>
      <c r="L1182" s="268"/>
      <c r="M1182" s="45"/>
    </row>
    <row r="1183" spans="2:13" s="37" customFormat="1" x14ac:dyDescent="0.3">
      <c r="B1183" s="155"/>
      <c r="C1183" s="151"/>
      <c r="D1183" s="151"/>
      <c r="E1183" s="152"/>
      <c r="F1183" s="151"/>
      <c r="G1183" s="151"/>
      <c r="H1183" s="36"/>
      <c r="I1183" s="36"/>
      <c r="J1183" s="266"/>
      <c r="K1183" s="424"/>
      <c r="L1183" s="268"/>
      <c r="M1183" s="45"/>
    </row>
    <row r="1184" spans="2:13" s="37" customFormat="1" x14ac:dyDescent="0.3">
      <c r="B1184" s="155"/>
      <c r="C1184" s="151"/>
      <c r="D1184" s="151"/>
      <c r="E1184" s="152"/>
      <c r="F1184" s="151"/>
      <c r="G1184" s="151"/>
      <c r="H1184" s="36"/>
      <c r="I1184" s="36"/>
      <c r="J1184" s="266"/>
      <c r="K1184" s="424"/>
      <c r="L1184" s="268"/>
      <c r="M1184" s="45"/>
    </row>
    <row r="1185" spans="2:13" s="37" customFormat="1" x14ac:dyDescent="0.3">
      <c r="B1185" s="155"/>
      <c r="C1185" s="151"/>
      <c r="D1185" s="151"/>
      <c r="E1185" s="152"/>
      <c r="F1185" s="151"/>
      <c r="G1185" s="151"/>
      <c r="H1185" s="36"/>
      <c r="I1185" s="36"/>
      <c r="J1185" s="266"/>
      <c r="K1185" s="424"/>
      <c r="L1185" s="268"/>
      <c r="M1185" s="45"/>
    </row>
    <row r="1186" spans="2:13" s="37" customFormat="1" x14ac:dyDescent="0.3">
      <c r="B1186" s="155"/>
      <c r="C1186" s="151"/>
      <c r="D1186" s="151"/>
      <c r="E1186" s="152"/>
      <c r="F1186" s="151"/>
      <c r="G1186" s="151"/>
      <c r="H1186" s="36"/>
      <c r="I1186" s="36"/>
      <c r="J1186" s="266"/>
      <c r="K1186" s="424"/>
      <c r="L1186" s="268"/>
      <c r="M1186" s="45"/>
    </row>
    <row r="1187" spans="2:13" s="37" customFormat="1" x14ac:dyDescent="0.3">
      <c r="B1187" s="155"/>
      <c r="C1187" s="151"/>
      <c r="D1187" s="151"/>
      <c r="E1187" s="152"/>
      <c r="F1187" s="151"/>
      <c r="G1187" s="151"/>
      <c r="H1187" s="36"/>
      <c r="I1187" s="36"/>
      <c r="J1187" s="266"/>
      <c r="K1187" s="424"/>
      <c r="L1187" s="268"/>
      <c r="M1187" s="45"/>
    </row>
    <row r="1188" spans="2:13" s="37" customFormat="1" x14ac:dyDescent="0.3">
      <c r="B1188" s="155"/>
      <c r="C1188" s="151"/>
      <c r="D1188" s="151"/>
      <c r="E1188" s="152"/>
      <c r="F1188" s="151"/>
      <c r="G1188" s="151"/>
      <c r="H1188" s="36"/>
      <c r="I1188" s="36"/>
      <c r="J1188" s="266"/>
      <c r="K1188" s="424"/>
      <c r="L1188" s="268"/>
      <c r="M1188" s="45"/>
    </row>
    <row r="1189" spans="2:13" s="37" customFormat="1" x14ac:dyDescent="0.3">
      <c r="B1189" s="155"/>
      <c r="C1189" s="151"/>
      <c r="D1189" s="151"/>
      <c r="E1189" s="152"/>
      <c r="F1189" s="151"/>
      <c r="G1189" s="151"/>
      <c r="H1189" s="36"/>
      <c r="I1189" s="36"/>
      <c r="J1189" s="266"/>
      <c r="K1189" s="424"/>
      <c r="L1189" s="268"/>
      <c r="M1189" s="45"/>
    </row>
    <row r="1190" spans="2:13" s="37" customFormat="1" x14ac:dyDescent="0.3">
      <c r="B1190" s="155"/>
      <c r="C1190" s="151"/>
      <c r="D1190" s="151"/>
      <c r="E1190" s="152"/>
      <c r="F1190" s="151"/>
      <c r="G1190" s="151"/>
      <c r="H1190" s="36"/>
      <c r="I1190" s="36"/>
      <c r="J1190" s="266"/>
      <c r="K1190" s="424"/>
      <c r="L1190" s="268"/>
      <c r="M1190" s="45"/>
    </row>
    <row r="1191" spans="2:13" s="37" customFormat="1" x14ac:dyDescent="0.3">
      <c r="B1191" s="155"/>
      <c r="C1191" s="151"/>
      <c r="D1191" s="151"/>
      <c r="E1191" s="152"/>
      <c r="F1191" s="151"/>
      <c r="G1191" s="151"/>
      <c r="H1191" s="36"/>
      <c r="I1191" s="36"/>
      <c r="J1191" s="266"/>
      <c r="K1191" s="424"/>
      <c r="L1191" s="268"/>
      <c r="M1191" s="45"/>
    </row>
    <row r="1192" spans="2:13" s="37" customFormat="1" x14ac:dyDescent="0.3">
      <c r="B1192" s="155"/>
      <c r="C1192" s="151"/>
      <c r="D1192" s="151"/>
      <c r="E1192" s="152"/>
      <c r="F1192" s="151"/>
      <c r="G1192" s="151"/>
      <c r="H1192" s="36"/>
      <c r="I1192" s="36"/>
      <c r="J1192" s="266"/>
      <c r="K1192" s="424"/>
      <c r="L1192" s="268"/>
      <c r="M1192" s="45"/>
    </row>
    <row r="1193" spans="2:13" s="37" customFormat="1" x14ac:dyDescent="0.3">
      <c r="B1193" s="155"/>
      <c r="C1193" s="151"/>
      <c r="D1193" s="151"/>
      <c r="E1193" s="152"/>
      <c r="F1193" s="151"/>
      <c r="G1193" s="151"/>
      <c r="H1193" s="36"/>
      <c r="I1193" s="36"/>
      <c r="J1193" s="266"/>
      <c r="K1193" s="424"/>
      <c r="L1193" s="268"/>
      <c r="M1193" s="45"/>
    </row>
    <row r="1194" spans="2:13" s="37" customFormat="1" x14ac:dyDescent="0.3">
      <c r="B1194" s="155"/>
      <c r="C1194" s="151"/>
      <c r="D1194" s="151"/>
      <c r="E1194" s="152"/>
      <c r="F1194" s="151"/>
      <c r="G1194" s="151"/>
      <c r="H1194" s="36"/>
      <c r="I1194" s="36"/>
      <c r="J1194" s="266"/>
      <c r="K1194" s="424"/>
      <c r="L1194" s="268"/>
      <c r="M1194" s="45"/>
    </row>
    <row r="1195" spans="2:13" s="37" customFormat="1" x14ac:dyDescent="0.3">
      <c r="B1195" s="155"/>
      <c r="C1195" s="151"/>
      <c r="D1195" s="151"/>
      <c r="E1195" s="152"/>
      <c r="F1195" s="151"/>
      <c r="G1195" s="151"/>
      <c r="H1195" s="36"/>
      <c r="I1195" s="36"/>
      <c r="J1195" s="266"/>
      <c r="K1195" s="424"/>
      <c r="L1195" s="268"/>
      <c r="M1195" s="45"/>
    </row>
    <row r="1196" spans="2:13" s="37" customFormat="1" x14ac:dyDescent="0.3">
      <c r="B1196" s="155"/>
      <c r="C1196" s="151"/>
      <c r="D1196" s="151"/>
      <c r="E1196" s="152"/>
      <c r="F1196" s="151"/>
      <c r="G1196" s="151"/>
      <c r="H1196" s="36"/>
      <c r="I1196" s="36"/>
      <c r="J1196" s="266"/>
      <c r="K1196" s="424"/>
      <c r="L1196" s="268"/>
      <c r="M1196" s="45"/>
    </row>
    <row r="1197" spans="2:13" s="37" customFormat="1" x14ac:dyDescent="0.3">
      <c r="B1197" s="155"/>
      <c r="C1197" s="151"/>
      <c r="D1197" s="151"/>
      <c r="E1197" s="152"/>
      <c r="F1197" s="151"/>
      <c r="G1197" s="151"/>
      <c r="H1197" s="36"/>
      <c r="I1197" s="36"/>
      <c r="J1197" s="266"/>
      <c r="K1197" s="424"/>
      <c r="L1197" s="268"/>
      <c r="M1197" s="45"/>
    </row>
    <row r="1198" spans="2:13" s="37" customFormat="1" x14ac:dyDescent="0.3">
      <c r="B1198" s="155"/>
      <c r="C1198" s="151"/>
      <c r="D1198" s="151"/>
      <c r="E1198" s="152"/>
      <c r="F1198" s="151"/>
      <c r="G1198" s="151"/>
      <c r="H1198" s="36"/>
      <c r="I1198" s="36"/>
      <c r="J1198" s="266"/>
      <c r="K1198" s="424"/>
      <c r="L1198" s="268"/>
      <c r="M1198" s="45"/>
    </row>
    <row r="1199" spans="2:13" s="37" customFormat="1" x14ac:dyDescent="0.3">
      <c r="B1199" s="155"/>
      <c r="C1199" s="151"/>
      <c r="D1199" s="151"/>
      <c r="E1199" s="152"/>
      <c r="F1199" s="151"/>
      <c r="G1199" s="151"/>
      <c r="H1199" s="36"/>
      <c r="I1199" s="36"/>
      <c r="J1199" s="266"/>
      <c r="K1199" s="424"/>
      <c r="L1199" s="268"/>
      <c r="M1199" s="45"/>
    </row>
    <row r="1200" spans="2:13" s="37" customFormat="1" x14ac:dyDescent="0.3">
      <c r="B1200" s="155"/>
      <c r="C1200" s="151"/>
      <c r="D1200" s="151"/>
      <c r="E1200" s="152"/>
      <c r="F1200" s="151"/>
      <c r="G1200" s="151"/>
      <c r="H1200" s="36"/>
      <c r="I1200" s="36"/>
      <c r="J1200" s="266"/>
      <c r="K1200" s="424"/>
      <c r="L1200" s="268"/>
      <c r="M1200" s="45"/>
    </row>
    <row r="1201" spans="2:13" s="37" customFormat="1" x14ac:dyDescent="0.3">
      <c r="B1201" s="155"/>
      <c r="C1201" s="151"/>
      <c r="D1201" s="151"/>
      <c r="E1201" s="152"/>
      <c r="F1201" s="151"/>
      <c r="G1201" s="151"/>
      <c r="H1201" s="36"/>
      <c r="I1201" s="36"/>
      <c r="J1201" s="266"/>
      <c r="K1201" s="424"/>
      <c r="L1201" s="268"/>
      <c r="M1201" s="45"/>
    </row>
    <row r="1202" spans="2:13" s="37" customFormat="1" x14ac:dyDescent="0.3">
      <c r="B1202" s="155"/>
      <c r="C1202" s="151"/>
      <c r="D1202" s="151"/>
      <c r="E1202" s="152"/>
      <c r="F1202" s="151"/>
      <c r="G1202" s="151"/>
      <c r="H1202" s="36"/>
      <c r="I1202" s="36"/>
      <c r="J1202" s="266"/>
      <c r="K1202" s="424"/>
      <c r="L1202" s="268"/>
      <c r="M1202" s="45"/>
    </row>
    <row r="1203" spans="2:13" s="37" customFormat="1" x14ac:dyDescent="0.3">
      <c r="B1203" s="155"/>
      <c r="C1203" s="151"/>
      <c r="D1203" s="151"/>
      <c r="E1203" s="152"/>
      <c r="F1203" s="151"/>
      <c r="G1203" s="151"/>
      <c r="H1203" s="36"/>
      <c r="I1203" s="36"/>
      <c r="J1203" s="266"/>
      <c r="K1203" s="424"/>
      <c r="L1203" s="268"/>
      <c r="M1203" s="45"/>
    </row>
    <row r="1204" spans="2:13" s="37" customFormat="1" x14ac:dyDescent="0.3">
      <c r="B1204" s="155"/>
      <c r="C1204" s="151"/>
      <c r="D1204" s="151"/>
      <c r="E1204" s="152"/>
      <c r="F1204" s="151"/>
      <c r="G1204" s="151"/>
      <c r="H1204" s="36"/>
      <c r="I1204" s="36"/>
      <c r="J1204" s="266"/>
      <c r="K1204" s="424"/>
      <c r="L1204" s="268"/>
      <c r="M1204" s="45"/>
    </row>
    <row r="1205" spans="2:13" s="37" customFormat="1" x14ac:dyDescent="0.3">
      <c r="B1205" s="155"/>
      <c r="C1205" s="151"/>
      <c r="D1205" s="151"/>
      <c r="E1205" s="152"/>
      <c r="F1205" s="151"/>
      <c r="G1205" s="151"/>
      <c r="H1205" s="36"/>
      <c r="I1205" s="36"/>
      <c r="J1205" s="266"/>
      <c r="K1205" s="424"/>
      <c r="L1205" s="268"/>
      <c r="M1205" s="45"/>
    </row>
    <row r="1206" spans="2:13" s="37" customFormat="1" x14ac:dyDescent="0.3">
      <c r="B1206" s="155"/>
      <c r="C1206" s="151"/>
      <c r="D1206" s="151"/>
      <c r="E1206" s="152"/>
      <c r="F1206" s="151"/>
      <c r="G1206" s="151"/>
      <c r="H1206" s="36"/>
      <c r="I1206" s="36"/>
      <c r="J1206" s="266"/>
      <c r="K1206" s="424"/>
      <c r="L1206" s="268"/>
      <c r="M1206" s="45"/>
    </row>
    <row r="1207" spans="2:13" s="37" customFormat="1" x14ac:dyDescent="0.3">
      <c r="B1207" s="155"/>
      <c r="C1207" s="151"/>
      <c r="D1207" s="151"/>
      <c r="E1207" s="152"/>
      <c r="F1207" s="151"/>
      <c r="G1207" s="151"/>
      <c r="H1207" s="36"/>
      <c r="I1207" s="36"/>
      <c r="J1207" s="266"/>
      <c r="K1207" s="424"/>
      <c r="L1207" s="268"/>
      <c r="M1207" s="45"/>
    </row>
    <row r="1208" spans="2:13" s="37" customFormat="1" x14ac:dyDescent="0.3">
      <c r="B1208" s="155"/>
      <c r="C1208" s="151"/>
      <c r="D1208" s="151"/>
      <c r="E1208" s="152"/>
      <c r="F1208" s="151"/>
      <c r="G1208" s="151"/>
      <c r="H1208" s="36"/>
      <c r="I1208" s="36"/>
      <c r="J1208" s="266"/>
      <c r="K1208" s="424"/>
      <c r="L1208" s="268"/>
      <c r="M1208" s="45"/>
    </row>
    <row r="1209" spans="2:13" s="37" customFormat="1" x14ac:dyDescent="0.3">
      <c r="B1209" s="155"/>
      <c r="C1209" s="151"/>
      <c r="D1209" s="151"/>
      <c r="E1209" s="152"/>
      <c r="F1209" s="151"/>
      <c r="G1209" s="151"/>
      <c r="H1209" s="36"/>
      <c r="I1209" s="36"/>
      <c r="J1209" s="266"/>
      <c r="K1209" s="424"/>
      <c r="L1209" s="268"/>
      <c r="M1209" s="45"/>
    </row>
    <row r="1210" spans="2:13" s="37" customFormat="1" x14ac:dyDescent="0.3">
      <c r="B1210" s="155"/>
      <c r="C1210" s="151"/>
      <c r="D1210" s="151"/>
      <c r="E1210" s="152"/>
      <c r="F1210" s="151"/>
      <c r="G1210" s="151"/>
      <c r="H1210" s="36"/>
      <c r="I1210" s="36"/>
      <c r="J1210" s="266"/>
      <c r="K1210" s="424"/>
      <c r="L1210" s="268"/>
      <c r="M1210" s="45"/>
    </row>
    <row r="1211" spans="2:13" s="37" customFormat="1" x14ac:dyDescent="0.3">
      <c r="B1211" s="155"/>
      <c r="C1211" s="151"/>
      <c r="D1211" s="151"/>
      <c r="E1211" s="152"/>
      <c r="F1211" s="151"/>
      <c r="G1211" s="151"/>
      <c r="H1211" s="36"/>
      <c r="I1211" s="36"/>
      <c r="J1211" s="266"/>
      <c r="K1211" s="424"/>
      <c r="L1211" s="268"/>
      <c r="M1211" s="45"/>
    </row>
    <row r="1212" spans="2:13" s="37" customFormat="1" x14ac:dyDescent="0.3">
      <c r="B1212" s="155"/>
      <c r="C1212" s="151"/>
      <c r="D1212" s="151"/>
      <c r="E1212" s="152"/>
      <c r="F1212" s="151"/>
      <c r="G1212" s="151"/>
      <c r="H1212" s="36"/>
      <c r="I1212" s="36"/>
      <c r="J1212" s="266"/>
      <c r="K1212" s="424"/>
      <c r="L1212" s="268"/>
      <c r="M1212" s="45"/>
    </row>
    <row r="1213" spans="2:13" s="37" customFormat="1" x14ac:dyDescent="0.3">
      <c r="B1213" s="155"/>
      <c r="C1213" s="151"/>
      <c r="D1213" s="151"/>
      <c r="E1213" s="152"/>
      <c r="F1213" s="151"/>
      <c r="G1213" s="151"/>
      <c r="H1213" s="36"/>
      <c r="I1213" s="36"/>
      <c r="J1213" s="266"/>
      <c r="K1213" s="424"/>
      <c r="L1213" s="268"/>
      <c r="M1213" s="45"/>
    </row>
    <row r="1214" spans="2:13" s="37" customFormat="1" x14ac:dyDescent="0.3">
      <c r="B1214" s="155"/>
      <c r="C1214" s="151"/>
      <c r="D1214" s="151"/>
      <c r="E1214" s="152"/>
      <c r="F1214" s="151"/>
      <c r="G1214" s="151"/>
      <c r="H1214" s="36"/>
      <c r="I1214" s="36"/>
      <c r="J1214" s="266"/>
      <c r="K1214" s="424"/>
      <c r="L1214" s="268"/>
      <c r="M1214" s="45"/>
    </row>
    <row r="1215" spans="2:13" s="37" customFormat="1" x14ac:dyDescent="0.3">
      <c r="B1215" s="155"/>
      <c r="C1215" s="151"/>
      <c r="D1215" s="151"/>
      <c r="E1215" s="152"/>
      <c r="F1215" s="151"/>
      <c r="G1215" s="151"/>
      <c r="H1215" s="36"/>
      <c r="I1215" s="36"/>
      <c r="J1215" s="266"/>
      <c r="K1215" s="424"/>
      <c r="L1215" s="268"/>
      <c r="M1215" s="45"/>
    </row>
    <row r="1216" spans="2:13" s="37" customFormat="1" x14ac:dyDescent="0.3">
      <c r="B1216" s="155"/>
      <c r="C1216" s="151"/>
      <c r="D1216" s="151"/>
      <c r="E1216" s="152"/>
      <c r="F1216" s="151"/>
      <c r="G1216" s="151"/>
      <c r="H1216" s="36"/>
      <c r="I1216" s="36"/>
      <c r="J1216" s="266"/>
      <c r="K1216" s="424"/>
      <c r="L1216" s="268"/>
      <c r="M1216" s="45"/>
    </row>
    <row r="1217" spans="2:13" s="37" customFormat="1" x14ac:dyDescent="0.3">
      <c r="B1217" s="155"/>
      <c r="C1217" s="151"/>
      <c r="D1217" s="151"/>
      <c r="E1217" s="152"/>
      <c r="F1217" s="151"/>
      <c r="G1217" s="151"/>
      <c r="H1217" s="36"/>
      <c r="I1217" s="36"/>
      <c r="J1217" s="266"/>
      <c r="K1217" s="424"/>
      <c r="L1217" s="268"/>
      <c r="M1217" s="45"/>
    </row>
    <row r="1218" spans="2:13" s="37" customFormat="1" x14ac:dyDescent="0.3">
      <c r="B1218" s="155"/>
      <c r="C1218" s="151"/>
      <c r="D1218" s="151"/>
      <c r="E1218" s="152"/>
      <c r="F1218" s="151"/>
      <c r="G1218" s="151"/>
      <c r="H1218" s="36"/>
      <c r="I1218" s="36"/>
      <c r="J1218" s="266"/>
      <c r="K1218" s="424"/>
      <c r="L1218" s="268"/>
      <c r="M1218" s="45"/>
    </row>
    <row r="1219" spans="2:13" s="37" customFormat="1" x14ac:dyDescent="0.3">
      <c r="B1219" s="155"/>
      <c r="C1219" s="151"/>
      <c r="D1219" s="151"/>
      <c r="E1219" s="152"/>
      <c r="F1219" s="151"/>
      <c r="G1219" s="151"/>
      <c r="H1219" s="36"/>
      <c r="I1219" s="36"/>
      <c r="J1219" s="266"/>
      <c r="K1219" s="424"/>
      <c r="L1219" s="268"/>
      <c r="M1219" s="45"/>
    </row>
    <row r="1220" spans="2:13" s="37" customFormat="1" x14ac:dyDescent="0.3">
      <c r="B1220" s="155"/>
      <c r="C1220" s="151"/>
      <c r="D1220" s="151"/>
      <c r="E1220" s="152"/>
      <c r="F1220" s="151"/>
      <c r="G1220" s="151"/>
      <c r="H1220" s="36"/>
      <c r="I1220" s="36"/>
      <c r="J1220" s="266"/>
      <c r="K1220" s="424"/>
      <c r="L1220" s="268"/>
      <c r="M1220" s="45"/>
    </row>
    <row r="1221" spans="2:13" s="37" customFormat="1" x14ac:dyDescent="0.3">
      <c r="B1221" s="155"/>
      <c r="C1221" s="151"/>
      <c r="D1221" s="151"/>
      <c r="E1221" s="152"/>
      <c r="F1221" s="151"/>
      <c r="G1221" s="151"/>
      <c r="H1221" s="36"/>
      <c r="I1221" s="36"/>
      <c r="J1221" s="266"/>
      <c r="K1221" s="424"/>
      <c r="L1221" s="268"/>
      <c r="M1221" s="45"/>
    </row>
    <row r="1222" spans="2:13" s="37" customFormat="1" x14ac:dyDescent="0.3">
      <c r="B1222" s="155"/>
      <c r="C1222" s="151"/>
      <c r="D1222" s="151"/>
      <c r="E1222" s="152"/>
      <c r="F1222" s="151"/>
      <c r="G1222" s="151"/>
      <c r="H1222" s="36"/>
      <c r="I1222" s="36"/>
      <c r="J1222" s="266"/>
      <c r="K1222" s="424"/>
      <c r="L1222" s="268"/>
      <c r="M1222" s="45"/>
    </row>
    <row r="1223" spans="2:13" s="37" customFormat="1" x14ac:dyDescent="0.3">
      <c r="B1223" s="155"/>
      <c r="C1223" s="151"/>
      <c r="D1223" s="151"/>
      <c r="E1223" s="152"/>
      <c r="F1223" s="151"/>
      <c r="G1223" s="151"/>
      <c r="H1223" s="36"/>
      <c r="I1223" s="36"/>
      <c r="J1223" s="266"/>
      <c r="K1223" s="424"/>
      <c r="L1223" s="268"/>
      <c r="M1223" s="45"/>
    </row>
    <row r="1224" spans="2:13" s="37" customFormat="1" x14ac:dyDescent="0.3">
      <c r="B1224" s="155"/>
      <c r="C1224" s="151"/>
      <c r="D1224" s="151"/>
      <c r="E1224" s="152"/>
      <c r="F1224" s="151"/>
      <c r="G1224" s="151"/>
      <c r="H1224" s="36"/>
      <c r="I1224" s="36"/>
      <c r="J1224" s="266"/>
      <c r="K1224" s="424"/>
      <c r="L1224" s="268"/>
      <c r="M1224" s="45"/>
    </row>
    <row r="1225" spans="2:13" s="37" customFormat="1" x14ac:dyDescent="0.3">
      <c r="B1225" s="155"/>
      <c r="C1225" s="151"/>
      <c r="D1225" s="151"/>
      <c r="E1225" s="152"/>
      <c r="F1225" s="151"/>
      <c r="G1225" s="151"/>
      <c r="H1225" s="36"/>
      <c r="I1225" s="36"/>
      <c r="J1225" s="266"/>
      <c r="K1225" s="424"/>
      <c r="L1225" s="268"/>
      <c r="M1225" s="45"/>
    </row>
    <row r="1226" spans="2:13" s="37" customFormat="1" x14ac:dyDescent="0.3">
      <c r="B1226" s="155"/>
      <c r="C1226" s="151"/>
      <c r="D1226" s="151"/>
      <c r="E1226" s="152"/>
      <c r="F1226" s="151"/>
      <c r="G1226" s="151"/>
      <c r="H1226" s="36"/>
      <c r="I1226" s="36"/>
      <c r="J1226" s="266"/>
      <c r="K1226" s="424"/>
      <c r="L1226" s="268"/>
      <c r="M1226" s="45"/>
    </row>
    <row r="1227" spans="2:13" s="37" customFormat="1" x14ac:dyDescent="0.3">
      <c r="B1227" s="155"/>
      <c r="C1227" s="151"/>
      <c r="D1227" s="151"/>
      <c r="E1227" s="152"/>
      <c r="F1227" s="151"/>
      <c r="G1227" s="151"/>
      <c r="H1227" s="36"/>
      <c r="I1227" s="36"/>
      <c r="J1227" s="266"/>
      <c r="K1227" s="424"/>
      <c r="L1227" s="268"/>
      <c r="M1227" s="45"/>
    </row>
    <row r="1228" spans="2:13" s="37" customFormat="1" x14ac:dyDescent="0.3">
      <c r="B1228" s="155"/>
      <c r="C1228" s="151"/>
      <c r="D1228" s="151"/>
      <c r="E1228" s="152"/>
      <c r="F1228" s="151"/>
      <c r="G1228" s="151"/>
      <c r="H1228" s="36"/>
      <c r="I1228" s="36"/>
      <c r="J1228" s="266"/>
      <c r="K1228" s="424"/>
      <c r="L1228" s="268"/>
      <c r="M1228" s="45"/>
    </row>
    <row r="1229" spans="2:13" s="37" customFormat="1" x14ac:dyDescent="0.3">
      <c r="B1229" s="155"/>
      <c r="C1229" s="151"/>
      <c r="D1229" s="151"/>
      <c r="E1229" s="152"/>
      <c r="F1229" s="151"/>
      <c r="G1229" s="151"/>
      <c r="H1229" s="36"/>
      <c r="I1229" s="36"/>
      <c r="J1229" s="266"/>
      <c r="K1229" s="424"/>
      <c r="L1229" s="268"/>
      <c r="M1229" s="45"/>
    </row>
    <row r="1230" spans="2:13" s="37" customFormat="1" x14ac:dyDescent="0.3">
      <c r="B1230" s="155"/>
      <c r="C1230" s="151"/>
      <c r="D1230" s="151"/>
      <c r="E1230" s="152"/>
      <c r="F1230" s="151"/>
      <c r="G1230" s="151"/>
      <c r="H1230" s="36"/>
      <c r="I1230" s="36"/>
      <c r="J1230" s="266"/>
      <c r="K1230" s="424"/>
      <c r="L1230" s="268"/>
      <c r="M1230" s="45"/>
    </row>
    <row r="1231" spans="2:13" s="37" customFormat="1" x14ac:dyDescent="0.3">
      <c r="B1231" s="155"/>
      <c r="C1231" s="151"/>
      <c r="D1231" s="151"/>
      <c r="E1231" s="152"/>
      <c r="F1231" s="151"/>
      <c r="G1231" s="151"/>
      <c r="H1231" s="36"/>
      <c r="I1231" s="36"/>
      <c r="J1231" s="266"/>
      <c r="K1231" s="424"/>
      <c r="L1231" s="268"/>
      <c r="M1231" s="45"/>
    </row>
    <row r="1232" spans="2:13" s="37" customFormat="1" x14ac:dyDescent="0.3">
      <c r="B1232" s="155"/>
      <c r="C1232" s="151"/>
      <c r="D1232" s="151"/>
      <c r="E1232" s="152"/>
      <c r="F1232" s="151"/>
      <c r="G1232" s="151"/>
      <c r="H1232" s="36"/>
      <c r="I1232" s="36"/>
      <c r="J1232" s="266"/>
      <c r="K1232" s="424"/>
      <c r="L1232" s="268"/>
      <c r="M1232" s="45"/>
    </row>
    <row r="1233" spans="2:13" s="37" customFormat="1" x14ac:dyDescent="0.3">
      <c r="B1233" s="155"/>
      <c r="C1233" s="151"/>
      <c r="D1233" s="151"/>
      <c r="E1233" s="152"/>
      <c r="F1233" s="151"/>
      <c r="G1233" s="151"/>
      <c r="H1233" s="36"/>
      <c r="I1233" s="36"/>
      <c r="J1233" s="266"/>
      <c r="K1233" s="424"/>
      <c r="L1233" s="268"/>
      <c r="M1233" s="45"/>
    </row>
    <row r="1234" spans="2:13" s="37" customFormat="1" x14ac:dyDescent="0.3">
      <c r="B1234" s="155"/>
      <c r="C1234" s="151"/>
      <c r="D1234" s="151"/>
      <c r="E1234" s="152"/>
      <c r="F1234" s="151"/>
      <c r="G1234" s="151"/>
      <c r="H1234" s="36"/>
      <c r="I1234" s="36"/>
      <c r="J1234" s="266"/>
      <c r="K1234" s="424"/>
      <c r="L1234" s="268"/>
      <c r="M1234" s="45"/>
    </row>
    <row r="1235" spans="2:13" s="37" customFormat="1" x14ac:dyDescent="0.3">
      <c r="B1235" s="155"/>
      <c r="C1235" s="151"/>
      <c r="D1235" s="151"/>
      <c r="E1235" s="152"/>
      <c r="F1235" s="151"/>
      <c r="G1235" s="151"/>
      <c r="H1235" s="36"/>
      <c r="I1235" s="36"/>
      <c r="J1235" s="266"/>
      <c r="K1235" s="424"/>
      <c r="L1235" s="268"/>
      <c r="M1235" s="45"/>
    </row>
    <row r="1236" spans="2:13" s="37" customFormat="1" x14ac:dyDescent="0.3">
      <c r="B1236" s="155"/>
      <c r="C1236" s="151"/>
      <c r="D1236" s="151"/>
      <c r="E1236" s="152"/>
      <c r="F1236" s="151"/>
      <c r="G1236" s="151"/>
      <c r="H1236" s="36"/>
      <c r="I1236" s="36"/>
      <c r="J1236" s="266"/>
      <c r="K1236" s="424"/>
      <c r="L1236" s="268"/>
      <c r="M1236" s="45"/>
    </row>
    <row r="1237" spans="2:13" s="37" customFormat="1" x14ac:dyDescent="0.3">
      <c r="B1237" s="155"/>
      <c r="C1237" s="151"/>
      <c r="D1237" s="151"/>
      <c r="E1237" s="152"/>
      <c r="F1237" s="151"/>
      <c r="G1237" s="151"/>
      <c r="H1237" s="36"/>
      <c r="I1237" s="36"/>
      <c r="J1237" s="266"/>
      <c r="K1237" s="424"/>
      <c r="L1237" s="268"/>
      <c r="M1237" s="45"/>
    </row>
    <row r="1238" spans="2:13" s="37" customFormat="1" x14ac:dyDescent="0.3">
      <c r="B1238" s="155"/>
      <c r="C1238" s="151"/>
      <c r="D1238" s="151"/>
      <c r="E1238" s="152"/>
      <c r="F1238" s="151"/>
      <c r="G1238" s="151"/>
      <c r="H1238" s="36"/>
      <c r="I1238" s="36"/>
      <c r="J1238" s="266"/>
      <c r="K1238" s="424"/>
      <c r="L1238" s="268"/>
      <c r="M1238" s="45"/>
    </row>
    <row r="1239" spans="2:13" s="37" customFormat="1" x14ac:dyDescent="0.3">
      <c r="B1239" s="155"/>
      <c r="C1239" s="151"/>
      <c r="D1239" s="151"/>
      <c r="E1239" s="152"/>
      <c r="F1239" s="151"/>
      <c r="G1239" s="151"/>
      <c r="H1239" s="36"/>
      <c r="I1239" s="36"/>
      <c r="J1239" s="266"/>
      <c r="K1239" s="424"/>
      <c r="L1239" s="268"/>
      <c r="M1239" s="45"/>
    </row>
    <row r="1240" spans="2:13" s="37" customFormat="1" x14ac:dyDescent="0.3">
      <c r="B1240" s="155"/>
      <c r="C1240" s="151"/>
      <c r="D1240" s="151"/>
      <c r="E1240" s="152"/>
      <c r="F1240" s="151"/>
      <c r="G1240" s="151"/>
      <c r="H1240" s="36"/>
      <c r="I1240" s="36"/>
      <c r="J1240" s="266"/>
      <c r="K1240" s="424"/>
      <c r="L1240" s="268"/>
      <c r="M1240" s="45"/>
    </row>
    <row r="1241" spans="2:13" s="37" customFormat="1" x14ac:dyDescent="0.3">
      <c r="B1241" s="155"/>
      <c r="C1241" s="151"/>
      <c r="D1241" s="151"/>
      <c r="E1241" s="152"/>
      <c r="F1241" s="151"/>
      <c r="G1241" s="151"/>
      <c r="H1241" s="36"/>
      <c r="I1241" s="36"/>
      <c r="J1241" s="266"/>
      <c r="K1241" s="424"/>
      <c r="L1241" s="268"/>
      <c r="M1241" s="45"/>
    </row>
    <row r="1242" spans="2:13" s="37" customFormat="1" x14ac:dyDescent="0.3">
      <c r="B1242" s="155"/>
      <c r="C1242" s="151"/>
      <c r="D1242" s="151"/>
      <c r="E1242" s="152"/>
      <c r="F1242" s="151"/>
      <c r="G1242" s="151"/>
      <c r="H1242" s="36"/>
      <c r="I1242" s="36"/>
      <c r="J1242" s="266"/>
      <c r="K1242" s="424"/>
      <c r="L1242" s="268"/>
      <c r="M1242" s="45"/>
    </row>
    <row r="1243" spans="2:13" s="37" customFormat="1" x14ac:dyDescent="0.3">
      <c r="B1243" s="155"/>
      <c r="C1243" s="151"/>
      <c r="D1243" s="151"/>
      <c r="E1243" s="152"/>
      <c r="F1243" s="151"/>
      <c r="G1243" s="151"/>
      <c r="H1243" s="36"/>
      <c r="I1243" s="36"/>
      <c r="J1243" s="266"/>
      <c r="K1243" s="424"/>
      <c r="L1243" s="268"/>
      <c r="M1243" s="45"/>
    </row>
    <row r="1244" spans="2:13" s="37" customFormat="1" x14ac:dyDescent="0.3">
      <c r="B1244" s="155"/>
      <c r="C1244" s="151"/>
      <c r="D1244" s="151"/>
      <c r="E1244" s="152"/>
      <c r="F1244" s="151"/>
      <c r="G1244" s="151"/>
      <c r="H1244" s="36"/>
      <c r="I1244" s="36"/>
      <c r="J1244" s="266"/>
      <c r="K1244" s="424"/>
      <c r="L1244" s="268"/>
      <c r="M1244" s="45"/>
    </row>
    <row r="1245" spans="2:13" s="37" customFormat="1" x14ac:dyDescent="0.3">
      <c r="B1245" s="155"/>
      <c r="C1245" s="151"/>
      <c r="D1245" s="151"/>
      <c r="E1245" s="152"/>
      <c r="F1245" s="151"/>
      <c r="G1245" s="151"/>
      <c r="H1245" s="36"/>
      <c r="I1245" s="36"/>
      <c r="J1245" s="266"/>
      <c r="K1245" s="424"/>
      <c r="L1245" s="268"/>
      <c r="M1245" s="45"/>
    </row>
    <row r="1246" spans="2:13" s="37" customFormat="1" x14ac:dyDescent="0.3">
      <c r="B1246" s="155"/>
      <c r="C1246" s="151"/>
      <c r="D1246" s="151"/>
      <c r="E1246" s="152"/>
      <c r="F1246" s="151"/>
      <c r="G1246" s="151"/>
      <c r="H1246" s="36"/>
      <c r="I1246" s="36"/>
      <c r="J1246" s="266"/>
      <c r="K1246" s="424"/>
      <c r="L1246" s="268"/>
      <c r="M1246" s="45"/>
    </row>
    <row r="1247" spans="2:13" s="37" customFormat="1" x14ac:dyDescent="0.3">
      <c r="B1247" s="155"/>
      <c r="C1247" s="151"/>
      <c r="D1247" s="151"/>
      <c r="E1247" s="152"/>
      <c r="F1247" s="151"/>
      <c r="G1247" s="151"/>
      <c r="H1247" s="36"/>
      <c r="I1247" s="36"/>
      <c r="J1247" s="266"/>
      <c r="K1247" s="424"/>
      <c r="L1247" s="268"/>
      <c r="M1247" s="45"/>
    </row>
    <row r="1248" spans="2:13" s="37" customFormat="1" x14ac:dyDescent="0.3">
      <c r="B1248" s="155"/>
      <c r="C1248" s="151"/>
      <c r="D1248" s="151"/>
      <c r="E1248" s="152"/>
      <c r="F1248" s="151"/>
      <c r="G1248" s="151"/>
      <c r="H1248" s="36"/>
      <c r="I1248" s="36"/>
      <c r="J1248" s="266"/>
      <c r="K1248" s="424"/>
      <c r="L1248" s="268"/>
      <c r="M1248" s="45"/>
    </row>
    <row r="1249" spans="2:13" s="37" customFormat="1" x14ac:dyDescent="0.3">
      <c r="B1249" s="155"/>
      <c r="C1249" s="151"/>
      <c r="D1249" s="151"/>
      <c r="E1249" s="152"/>
      <c r="F1249" s="151"/>
      <c r="G1249" s="151"/>
      <c r="H1249" s="36"/>
      <c r="I1249" s="36"/>
      <c r="J1249" s="266"/>
      <c r="K1249" s="424"/>
      <c r="L1249" s="268"/>
      <c r="M1249" s="45"/>
    </row>
    <row r="1250" spans="2:13" s="37" customFormat="1" x14ac:dyDescent="0.3">
      <c r="B1250" s="155"/>
      <c r="C1250" s="151"/>
      <c r="D1250" s="151"/>
      <c r="E1250" s="152"/>
      <c r="F1250" s="151"/>
      <c r="G1250" s="151"/>
      <c r="H1250" s="36"/>
      <c r="I1250" s="36"/>
      <c r="J1250" s="266"/>
      <c r="K1250" s="424"/>
      <c r="L1250" s="268"/>
      <c r="M1250" s="45"/>
    </row>
    <row r="1251" spans="2:13" s="37" customFormat="1" x14ac:dyDescent="0.3">
      <c r="B1251" s="155"/>
      <c r="C1251" s="151"/>
      <c r="D1251" s="151"/>
      <c r="E1251" s="152"/>
      <c r="F1251" s="151"/>
      <c r="G1251" s="151"/>
      <c r="H1251" s="36"/>
      <c r="I1251" s="36"/>
      <c r="J1251" s="266"/>
      <c r="K1251" s="424"/>
      <c r="L1251" s="268"/>
      <c r="M1251" s="45"/>
    </row>
    <row r="1252" spans="2:13" s="37" customFormat="1" x14ac:dyDescent="0.3">
      <c r="B1252" s="155"/>
      <c r="C1252" s="151"/>
      <c r="D1252" s="151"/>
      <c r="E1252" s="152"/>
      <c r="F1252" s="151"/>
      <c r="G1252" s="151"/>
      <c r="H1252" s="36"/>
      <c r="I1252" s="36"/>
      <c r="J1252" s="266"/>
      <c r="K1252" s="424"/>
      <c r="L1252" s="268"/>
      <c r="M1252" s="45"/>
    </row>
    <row r="1253" spans="2:13" s="37" customFormat="1" x14ac:dyDescent="0.3">
      <c r="B1253" s="155"/>
      <c r="C1253" s="151"/>
      <c r="D1253" s="151"/>
      <c r="E1253" s="152"/>
      <c r="F1253" s="151"/>
      <c r="G1253" s="151"/>
      <c r="H1253" s="36"/>
      <c r="I1253" s="36"/>
      <c r="J1253" s="266"/>
      <c r="K1253" s="424"/>
      <c r="L1253" s="268"/>
      <c r="M1253" s="45"/>
    </row>
    <row r="1254" spans="2:13" s="37" customFormat="1" x14ac:dyDescent="0.3">
      <c r="B1254" s="155"/>
      <c r="C1254" s="151"/>
      <c r="D1254" s="151"/>
      <c r="E1254" s="152"/>
      <c r="F1254" s="151"/>
      <c r="G1254" s="151"/>
      <c r="H1254" s="36"/>
      <c r="I1254" s="36"/>
      <c r="J1254" s="266"/>
      <c r="K1254" s="424"/>
      <c r="L1254" s="268"/>
      <c r="M1254" s="45"/>
    </row>
    <row r="1255" spans="2:13" s="37" customFormat="1" x14ac:dyDescent="0.3">
      <c r="B1255" s="155"/>
      <c r="C1255" s="151"/>
      <c r="D1255" s="151"/>
      <c r="E1255" s="152"/>
      <c r="F1255" s="151"/>
      <c r="G1255" s="151"/>
      <c r="H1255" s="36"/>
      <c r="I1255" s="36"/>
      <c r="J1255" s="266"/>
      <c r="K1255" s="424"/>
      <c r="L1255" s="268"/>
      <c r="M1255" s="45"/>
    </row>
    <row r="1256" spans="2:13" s="37" customFormat="1" x14ac:dyDescent="0.3">
      <c r="B1256" s="155"/>
      <c r="C1256" s="151"/>
      <c r="D1256" s="151"/>
      <c r="E1256" s="152"/>
      <c r="F1256" s="151"/>
      <c r="G1256" s="151"/>
      <c r="H1256" s="36"/>
      <c r="I1256" s="36"/>
      <c r="J1256" s="266"/>
      <c r="K1256" s="424"/>
      <c r="L1256" s="268"/>
      <c r="M1256" s="45"/>
    </row>
    <row r="1257" spans="2:13" s="37" customFormat="1" x14ac:dyDescent="0.3">
      <c r="B1257" s="155"/>
      <c r="C1257" s="151"/>
      <c r="D1257" s="151"/>
      <c r="E1257" s="152"/>
      <c r="F1257" s="151"/>
      <c r="G1257" s="151"/>
      <c r="H1257" s="36"/>
      <c r="I1257" s="36"/>
      <c r="J1257" s="266"/>
      <c r="K1257" s="424"/>
      <c r="L1257" s="268"/>
      <c r="M1257" s="45"/>
    </row>
    <row r="1258" spans="2:13" s="37" customFormat="1" x14ac:dyDescent="0.3">
      <c r="B1258" s="155"/>
      <c r="C1258" s="151"/>
      <c r="D1258" s="151"/>
      <c r="E1258" s="152"/>
      <c r="F1258" s="151"/>
      <c r="G1258" s="151"/>
      <c r="H1258" s="36"/>
      <c r="I1258" s="36"/>
      <c r="J1258" s="266"/>
      <c r="K1258" s="424"/>
      <c r="L1258" s="268"/>
      <c r="M1258" s="45"/>
    </row>
    <row r="1259" spans="2:13" s="37" customFormat="1" x14ac:dyDescent="0.3">
      <c r="B1259" s="155"/>
      <c r="C1259" s="151"/>
      <c r="D1259" s="151"/>
      <c r="E1259" s="152"/>
      <c r="F1259" s="151"/>
      <c r="G1259" s="151"/>
      <c r="H1259" s="36"/>
      <c r="I1259" s="36"/>
      <c r="J1259" s="266"/>
      <c r="K1259" s="424"/>
      <c r="L1259" s="268"/>
      <c r="M1259" s="45"/>
    </row>
    <row r="1260" spans="2:13" s="37" customFormat="1" x14ac:dyDescent="0.3">
      <c r="B1260" s="155"/>
      <c r="C1260" s="151"/>
      <c r="D1260" s="151"/>
      <c r="E1260" s="152"/>
      <c r="F1260" s="151"/>
      <c r="G1260" s="151"/>
      <c r="H1260" s="36"/>
      <c r="I1260" s="36"/>
      <c r="J1260" s="266"/>
      <c r="K1260" s="424"/>
      <c r="L1260" s="268"/>
      <c r="M1260" s="45"/>
    </row>
    <row r="1261" spans="2:13" s="37" customFormat="1" x14ac:dyDescent="0.3">
      <c r="B1261" s="155"/>
      <c r="C1261" s="151"/>
      <c r="D1261" s="151"/>
      <c r="E1261" s="152"/>
      <c r="F1261" s="151"/>
      <c r="G1261" s="151"/>
      <c r="H1261" s="36"/>
      <c r="I1261" s="36"/>
      <c r="J1261" s="266"/>
      <c r="K1261" s="424"/>
      <c r="L1261" s="268"/>
      <c r="M1261" s="45"/>
    </row>
    <row r="1262" spans="2:13" s="37" customFormat="1" x14ac:dyDescent="0.3">
      <c r="B1262" s="155"/>
      <c r="C1262" s="151"/>
      <c r="D1262" s="151"/>
      <c r="E1262" s="152"/>
      <c r="F1262" s="151"/>
      <c r="G1262" s="151"/>
      <c r="H1262" s="36"/>
      <c r="I1262" s="36"/>
      <c r="J1262" s="266"/>
      <c r="K1262" s="424"/>
      <c r="L1262" s="268"/>
      <c r="M1262" s="45"/>
    </row>
    <row r="1263" spans="2:13" s="37" customFormat="1" x14ac:dyDescent="0.3">
      <c r="B1263" s="155"/>
      <c r="C1263" s="151"/>
      <c r="D1263" s="151"/>
      <c r="E1263" s="152"/>
      <c r="F1263" s="151"/>
      <c r="G1263" s="151"/>
      <c r="H1263" s="36"/>
      <c r="I1263" s="36"/>
      <c r="J1263" s="266"/>
      <c r="K1263" s="424"/>
      <c r="L1263" s="268"/>
      <c r="M1263" s="45"/>
    </row>
    <row r="1264" spans="2:13" s="37" customFormat="1" x14ac:dyDescent="0.3">
      <c r="B1264" s="155"/>
      <c r="C1264" s="151"/>
      <c r="D1264" s="151"/>
      <c r="E1264" s="152"/>
      <c r="F1264" s="151"/>
      <c r="G1264" s="151"/>
      <c r="H1264" s="36"/>
      <c r="I1264" s="36"/>
      <c r="J1264" s="266"/>
      <c r="K1264" s="424"/>
      <c r="L1264" s="268"/>
      <c r="M1264" s="45"/>
    </row>
    <row r="1265" spans="2:13" s="37" customFormat="1" x14ac:dyDescent="0.3">
      <c r="B1265" s="155"/>
      <c r="C1265" s="151"/>
      <c r="D1265" s="151"/>
      <c r="E1265" s="152"/>
      <c r="F1265" s="151"/>
      <c r="G1265" s="151"/>
      <c r="H1265" s="36"/>
      <c r="I1265" s="36"/>
      <c r="J1265" s="266"/>
      <c r="K1265" s="424"/>
      <c r="L1265" s="268"/>
      <c r="M1265" s="45"/>
    </row>
    <row r="1266" spans="2:13" s="37" customFormat="1" x14ac:dyDescent="0.3">
      <c r="B1266" s="155"/>
      <c r="C1266" s="151"/>
      <c r="D1266" s="151"/>
      <c r="E1266" s="152"/>
      <c r="F1266" s="151"/>
      <c r="G1266" s="151"/>
      <c r="H1266" s="36"/>
      <c r="I1266" s="36"/>
      <c r="J1266" s="266"/>
      <c r="K1266" s="424"/>
      <c r="L1266" s="268"/>
      <c r="M1266" s="45"/>
    </row>
    <row r="1267" spans="2:13" s="37" customFormat="1" x14ac:dyDescent="0.3">
      <c r="B1267" s="155"/>
      <c r="C1267" s="151"/>
      <c r="D1267" s="151"/>
      <c r="E1267" s="152"/>
      <c r="F1267" s="151"/>
      <c r="G1267" s="151"/>
      <c r="H1267" s="36"/>
      <c r="I1267" s="36"/>
      <c r="J1267" s="266"/>
      <c r="K1267" s="424"/>
      <c r="L1267" s="268"/>
      <c r="M1267" s="45"/>
    </row>
    <row r="1268" spans="2:13" s="37" customFormat="1" x14ac:dyDescent="0.3">
      <c r="B1268" s="155"/>
      <c r="C1268" s="151"/>
      <c r="D1268" s="151"/>
      <c r="E1268" s="152"/>
      <c r="F1268" s="151"/>
      <c r="G1268" s="151"/>
      <c r="H1268" s="36"/>
      <c r="I1268" s="36"/>
      <c r="J1268" s="266"/>
      <c r="K1268" s="424"/>
      <c r="L1268" s="268"/>
      <c r="M1268" s="45"/>
    </row>
    <row r="1269" spans="2:13" s="37" customFormat="1" x14ac:dyDescent="0.3">
      <c r="B1269" s="155"/>
      <c r="C1269" s="151"/>
      <c r="D1269" s="151"/>
      <c r="E1269" s="152"/>
      <c r="F1269" s="151"/>
      <c r="G1269" s="151"/>
      <c r="H1269" s="36"/>
      <c r="I1269" s="36"/>
      <c r="J1269" s="266"/>
      <c r="K1269" s="424"/>
      <c r="L1269" s="268"/>
      <c r="M1269" s="45"/>
    </row>
    <row r="1270" spans="2:13" s="37" customFormat="1" x14ac:dyDescent="0.3">
      <c r="B1270" s="155"/>
      <c r="C1270" s="151"/>
      <c r="D1270" s="151"/>
      <c r="E1270" s="152"/>
      <c r="F1270" s="151"/>
      <c r="G1270" s="151"/>
      <c r="H1270" s="36"/>
      <c r="I1270" s="36"/>
      <c r="J1270" s="266"/>
      <c r="K1270" s="424"/>
      <c r="L1270" s="268"/>
      <c r="M1270" s="45"/>
    </row>
    <row r="1271" spans="2:13" s="37" customFormat="1" x14ac:dyDescent="0.3">
      <c r="B1271" s="155"/>
      <c r="C1271" s="151"/>
      <c r="D1271" s="151"/>
      <c r="E1271" s="152"/>
      <c r="F1271" s="151"/>
      <c r="G1271" s="151"/>
      <c r="H1271" s="36"/>
      <c r="I1271" s="36"/>
      <c r="J1271" s="266"/>
      <c r="K1271" s="424"/>
      <c r="L1271" s="268"/>
      <c r="M1271" s="45"/>
    </row>
    <row r="1272" spans="2:13" s="37" customFormat="1" x14ac:dyDescent="0.3">
      <c r="B1272" s="155"/>
      <c r="C1272" s="151"/>
      <c r="D1272" s="151"/>
      <c r="E1272" s="152"/>
      <c r="F1272" s="151"/>
      <c r="G1272" s="151"/>
      <c r="H1272" s="36"/>
      <c r="I1272" s="36"/>
      <c r="J1272" s="266"/>
      <c r="K1272" s="424"/>
      <c r="L1272" s="268"/>
      <c r="M1272" s="45"/>
    </row>
    <row r="1273" spans="2:13" s="37" customFormat="1" x14ac:dyDescent="0.3">
      <c r="B1273" s="155"/>
      <c r="C1273" s="151"/>
      <c r="D1273" s="151"/>
      <c r="E1273" s="152"/>
      <c r="F1273" s="151"/>
      <c r="G1273" s="151"/>
      <c r="H1273" s="36"/>
      <c r="I1273" s="36"/>
      <c r="J1273" s="266"/>
      <c r="K1273" s="424"/>
      <c r="L1273" s="268"/>
      <c r="M1273" s="45"/>
    </row>
    <row r="1274" spans="2:13" s="37" customFormat="1" x14ac:dyDescent="0.3">
      <c r="B1274" s="155"/>
      <c r="C1274" s="151"/>
      <c r="D1274" s="151"/>
      <c r="E1274" s="152"/>
      <c r="F1274" s="151"/>
      <c r="G1274" s="151"/>
      <c r="H1274" s="36"/>
      <c r="I1274" s="36"/>
      <c r="J1274" s="266"/>
      <c r="K1274" s="424"/>
      <c r="L1274" s="268"/>
      <c r="M1274" s="45"/>
    </row>
    <row r="1275" spans="2:13" s="37" customFormat="1" x14ac:dyDescent="0.3">
      <c r="B1275" s="155"/>
      <c r="C1275" s="151"/>
      <c r="D1275" s="151"/>
      <c r="E1275" s="152"/>
      <c r="F1275" s="151"/>
      <c r="G1275" s="151"/>
      <c r="H1275" s="36"/>
      <c r="I1275" s="36"/>
      <c r="J1275" s="266"/>
      <c r="K1275" s="424"/>
      <c r="L1275" s="268"/>
      <c r="M1275" s="45"/>
    </row>
    <row r="1276" spans="2:13" s="37" customFormat="1" x14ac:dyDescent="0.3">
      <c r="B1276" s="155"/>
      <c r="C1276" s="151"/>
      <c r="D1276" s="151"/>
      <c r="E1276" s="152"/>
      <c r="F1276" s="151"/>
      <c r="G1276" s="151"/>
      <c r="H1276" s="36"/>
      <c r="I1276" s="36"/>
      <c r="J1276" s="266"/>
      <c r="K1276" s="424"/>
      <c r="L1276" s="268"/>
      <c r="M1276" s="45"/>
    </row>
    <row r="1277" spans="2:13" s="37" customFormat="1" x14ac:dyDescent="0.3">
      <c r="B1277" s="155"/>
      <c r="C1277" s="151"/>
      <c r="D1277" s="151"/>
      <c r="E1277" s="152"/>
      <c r="F1277" s="151"/>
      <c r="G1277" s="151"/>
      <c r="H1277" s="36"/>
      <c r="I1277" s="36"/>
      <c r="J1277" s="266"/>
      <c r="K1277" s="424"/>
      <c r="L1277" s="268"/>
      <c r="M1277" s="45"/>
    </row>
    <row r="1278" spans="2:13" s="37" customFormat="1" x14ac:dyDescent="0.3">
      <c r="B1278" s="155"/>
      <c r="C1278" s="151"/>
      <c r="D1278" s="151"/>
      <c r="E1278" s="152"/>
      <c r="F1278" s="151"/>
      <c r="G1278" s="151"/>
      <c r="H1278" s="36"/>
      <c r="I1278" s="36"/>
      <c r="J1278" s="266"/>
      <c r="K1278" s="424"/>
      <c r="L1278" s="268"/>
      <c r="M1278" s="45"/>
    </row>
    <row r="1279" spans="2:13" s="37" customFormat="1" x14ac:dyDescent="0.3">
      <c r="B1279" s="155"/>
      <c r="C1279" s="151"/>
      <c r="D1279" s="151"/>
      <c r="E1279" s="152"/>
      <c r="F1279" s="151"/>
      <c r="G1279" s="151"/>
      <c r="H1279" s="36"/>
      <c r="I1279" s="36"/>
      <c r="J1279" s="266"/>
      <c r="K1279" s="424"/>
      <c r="L1279" s="268"/>
      <c r="M1279" s="45"/>
    </row>
    <row r="1280" spans="2:13" s="37" customFormat="1" x14ac:dyDescent="0.3">
      <c r="B1280" s="155"/>
      <c r="C1280" s="151"/>
      <c r="D1280" s="151"/>
      <c r="E1280" s="152"/>
      <c r="F1280" s="151"/>
      <c r="G1280" s="151"/>
      <c r="H1280" s="36"/>
      <c r="I1280" s="36"/>
      <c r="J1280" s="266"/>
      <c r="K1280" s="424"/>
      <c r="L1280" s="268"/>
      <c r="M1280" s="45"/>
    </row>
    <row r="1281" spans="2:13" s="37" customFormat="1" x14ac:dyDescent="0.3">
      <c r="B1281" s="155"/>
      <c r="C1281" s="151"/>
      <c r="D1281" s="151"/>
      <c r="E1281" s="152"/>
      <c r="F1281" s="151"/>
      <c r="G1281" s="151"/>
      <c r="H1281" s="36"/>
      <c r="I1281" s="36"/>
      <c r="J1281" s="266"/>
      <c r="K1281" s="424"/>
      <c r="L1281" s="268"/>
      <c r="M1281" s="45"/>
    </row>
    <row r="1282" spans="2:13" s="37" customFormat="1" x14ac:dyDescent="0.3">
      <c r="B1282" s="155"/>
      <c r="C1282" s="151"/>
      <c r="D1282" s="151"/>
      <c r="E1282" s="152"/>
      <c r="F1282" s="151"/>
      <c r="G1282" s="151"/>
      <c r="H1282" s="36"/>
      <c r="I1282" s="36"/>
      <c r="J1282" s="266"/>
      <c r="K1282" s="424"/>
      <c r="L1282" s="268"/>
      <c r="M1282" s="45"/>
    </row>
    <row r="1283" spans="2:13" s="37" customFormat="1" x14ac:dyDescent="0.3">
      <c r="B1283" s="155"/>
      <c r="C1283" s="151"/>
      <c r="D1283" s="151"/>
      <c r="E1283" s="152"/>
      <c r="F1283" s="151"/>
      <c r="G1283" s="151"/>
      <c r="H1283" s="36"/>
      <c r="I1283" s="36"/>
      <c r="J1283" s="266"/>
      <c r="K1283" s="424"/>
      <c r="L1283" s="268"/>
      <c r="M1283" s="45"/>
    </row>
    <row r="1284" spans="2:13" s="37" customFormat="1" x14ac:dyDescent="0.3">
      <c r="B1284" s="155"/>
      <c r="C1284" s="151"/>
      <c r="D1284" s="151"/>
      <c r="E1284" s="152"/>
      <c r="F1284" s="151"/>
      <c r="G1284" s="151"/>
      <c r="H1284" s="36"/>
      <c r="I1284" s="36"/>
      <c r="J1284" s="266"/>
      <c r="K1284" s="424"/>
      <c r="L1284" s="268"/>
      <c r="M1284" s="45"/>
    </row>
    <row r="1285" spans="2:13" s="37" customFormat="1" x14ac:dyDescent="0.3">
      <c r="B1285" s="155"/>
      <c r="C1285" s="151"/>
      <c r="D1285" s="151"/>
      <c r="E1285" s="152"/>
      <c r="F1285" s="151"/>
      <c r="G1285" s="151"/>
      <c r="H1285" s="36"/>
      <c r="I1285" s="36"/>
      <c r="J1285" s="266"/>
      <c r="K1285" s="424"/>
      <c r="L1285" s="268"/>
      <c r="M1285" s="45"/>
    </row>
    <row r="1286" spans="2:13" s="37" customFormat="1" x14ac:dyDescent="0.3">
      <c r="B1286" s="155"/>
      <c r="C1286" s="151"/>
      <c r="D1286" s="151"/>
      <c r="E1286" s="152"/>
      <c r="F1286" s="151"/>
      <c r="G1286" s="151"/>
      <c r="H1286" s="36"/>
      <c r="I1286" s="36"/>
      <c r="J1286" s="266"/>
      <c r="K1286" s="424"/>
      <c r="L1286" s="268"/>
      <c r="M1286" s="45"/>
    </row>
    <row r="1287" spans="2:13" s="37" customFormat="1" x14ac:dyDescent="0.3">
      <c r="B1287" s="155"/>
      <c r="C1287" s="151"/>
      <c r="D1287" s="151"/>
      <c r="E1287" s="152"/>
      <c r="F1287" s="151"/>
      <c r="G1287" s="151"/>
      <c r="H1287" s="36"/>
      <c r="I1287" s="36"/>
      <c r="J1287" s="266"/>
      <c r="K1287" s="424"/>
      <c r="L1287" s="268"/>
      <c r="M1287" s="45"/>
    </row>
    <row r="1288" spans="2:13" s="37" customFormat="1" x14ac:dyDescent="0.3">
      <c r="B1288" s="155"/>
      <c r="C1288" s="151"/>
      <c r="D1288" s="151"/>
      <c r="E1288" s="152"/>
      <c r="F1288" s="151"/>
      <c r="G1288" s="151"/>
      <c r="H1288" s="36"/>
      <c r="I1288" s="36"/>
      <c r="J1288" s="266"/>
      <c r="K1288" s="424"/>
      <c r="L1288" s="268"/>
      <c r="M1288" s="45"/>
    </row>
    <row r="1289" spans="2:13" s="37" customFormat="1" x14ac:dyDescent="0.3">
      <c r="B1289" s="155"/>
      <c r="C1289" s="151"/>
      <c r="D1289" s="151"/>
      <c r="E1289" s="152"/>
      <c r="F1289" s="151"/>
      <c r="G1289" s="151"/>
      <c r="H1289" s="36"/>
      <c r="I1289" s="36"/>
      <c r="J1289" s="266"/>
      <c r="K1289" s="424"/>
      <c r="L1289" s="268"/>
      <c r="M1289" s="45"/>
    </row>
    <row r="1290" spans="2:13" s="37" customFormat="1" x14ac:dyDescent="0.3">
      <c r="B1290" s="155"/>
      <c r="C1290" s="151"/>
      <c r="D1290" s="151"/>
      <c r="E1290" s="152"/>
      <c r="F1290" s="151"/>
      <c r="G1290" s="151"/>
      <c r="H1290" s="36"/>
      <c r="I1290" s="36"/>
      <c r="J1290" s="266"/>
      <c r="K1290" s="424"/>
      <c r="L1290" s="268"/>
      <c r="M1290" s="45"/>
    </row>
    <row r="1291" spans="2:13" s="37" customFormat="1" x14ac:dyDescent="0.3">
      <c r="B1291" s="155"/>
      <c r="C1291" s="151"/>
      <c r="D1291" s="151"/>
      <c r="E1291" s="152"/>
      <c r="F1291" s="151"/>
      <c r="G1291" s="151"/>
      <c r="H1291" s="36"/>
      <c r="I1291" s="36"/>
      <c r="J1291" s="266"/>
      <c r="K1291" s="424"/>
      <c r="L1291" s="268"/>
      <c r="M1291" s="45"/>
    </row>
    <row r="1292" spans="2:13" s="37" customFormat="1" x14ac:dyDescent="0.3">
      <c r="B1292" s="155"/>
      <c r="C1292" s="151"/>
      <c r="D1292" s="151"/>
      <c r="E1292" s="152"/>
      <c r="F1292" s="151"/>
      <c r="G1292" s="151"/>
      <c r="H1292" s="36"/>
      <c r="I1292" s="36"/>
      <c r="J1292" s="266"/>
      <c r="K1292" s="424"/>
      <c r="L1292" s="268"/>
      <c r="M1292" s="45"/>
    </row>
    <row r="1293" spans="2:13" s="37" customFormat="1" x14ac:dyDescent="0.3">
      <c r="B1293" s="155"/>
      <c r="C1293" s="151"/>
      <c r="D1293" s="151"/>
      <c r="E1293" s="152"/>
      <c r="F1293" s="151"/>
      <c r="G1293" s="151"/>
      <c r="H1293" s="36"/>
      <c r="I1293" s="36"/>
      <c r="J1293" s="266"/>
      <c r="K1293" s="424"/>
      <c r="L1293" s="268"/>
      <c r="M1293" s="45"/>
    </row>
    <row r="1294" spans="2:13" s="37" customFormat="1" x14ac:dyDescent="0.3">
      <c r="B1294" s="155"/>
      <c r="C1294" s="151"/>
      <c r="D1294" s="151"/>
      <c r="E1294" s="152"/>
      <c r="F1294" s="151"/>
      <c r="G1294" s="151"/>
      <c r="H1294" s="36"/>
      <c r="I1294" s="36"/>
      <c r="J1294" s="266"/>
      <c r="K1294" s="424"/>
      <c r="L1294" s="268"/>
      <c r="M1294" s="45"/>
    </row>
    <row r="1295" spans="2:13" s="37" customFormat="1" x14ac:dyDescent="0.3">
      <c r="B1295" s="155"/>
      <c r="C1295" s="151"/>
      <c r="D1295" s="151"/>
      <c r="E1295" s="152"/>
      <c r="F1295" s="151"/>
      <c r="G1295" s="151"/>
      <c r="H1295" s="36"/>
      <c r="I1295" s="36"/>
      <c r="J1295" s="266"/>
      <c r="K1295" s="424"/>
      <c r="L1295" s="268"/>
      <c r="M1295" s="45"/>
    </row>
    <row r="1296" spans="2:13" s="37" customFormat="1" x14ac:dyDescent="0.3">
      <c r="B1296" s="155"/>
      <c r="C1296" s="151"/>
      <c r="D1296" s="151"/>
      <c r="E1296" s="152"/>
      <c r="F1296" s="151"/>
      <c r="G1296" s="151"/>
      <c r="H1296" s="36"/>
      <c r="I1296" s="36"/>
      <c r="J1296" s="266"/>
      <c r="K1296" s="424"/>
      <c r="L1296" s="268"/>
      <c r="M1296" s="45"/>
    </row>
    <row r="1297" spans="2:13" s="37" customFormat="1" x14ac:dyDescent="0.3">
      <c r="B1297" s="155"/>
      <c r="C1297" s="151"/>
      <c r="D1297" s="151"/>
      <c r="E1297" s="152"/>
      <c r="F1297" s="151"/>
      <c r="G1297" s="151"/>
      <c r="H1297" s="36"/>
      <c r="I1297" s="36"/>
      <c r="J1297" s="266"/>
      <c r="K1297" s="424"/>
      <c r="L1297" s="268"/>
      <c r="M1297" s="45"/>
    </row>
    <row r="1298" spans="2:13" s="37" customFormat="1" x14ac:dyDescent="0.3">
      <c r="B1298" s="155"/>
      <c r="C1298" s="151"/>
      <c r="D1298" s="151"/>
      <c r="E1298" s="152"/>
      <c r="F1298" s="151"/>
      <c r="G1298" s="151"/>
      <c r="H1298" s="36"/>
      <c r="I1298" s="36"/>
      <c r="J1298" s="266"/>
      <c r="K1298" s="424"/>
      <c r="L1298" s="268"/>
      <c r="M1298" s="45"/>
    </row>
    <row r="1299" spans="2:13" s="37" customFormat="1" x14ac:dyDescent="0.3">
      <c r="B1299" s="155"/>
      <c r="C1299" s="151"/>
      <c r="D1299" s="151"/>
      <c r="E1299" s="152"/>
      <c r="F1299" s="151"/>
      <c r="G1299" s="151"/>
      <c r="H1299" s="36"/>
      <c r="I1299" s="36"/>
      <c r="J1299" s="266"/>
      <c r="K1299" s="424"/>
      <c r="L1299" s="268"/>
      <c r="M1299" s="45"/>
    </row>
    <row r="1300" spans="2:13" s="37" customFormat="1" x14ac:dyDescent="0.3">
      <c r="B1300" s="155"/>
      <c r="C1300" s="151"/>
      <c r="D1300" s="151"/>
      <c r="E1300" s="152"/>
      <c r="F1300" s="151"/>
      <c r="G1300" s="151"/>
      <c r="H1300" s="36"/>
      <c r="I1300" s="36"/>
      <c r="J1300" s="266"/>
      <c r="K1300" s="424"/>
      <c r="L1300" s="268"/>
      <c r="M1300" s="45"/>
    </row>
    <row r="1301" spans="2:13" s="37" customFormat="1" x14ac:dyDescent="0.3">
      <c r="B1301" s="155"/>
      <c r="C1301" s="151"/>
      <c r="D1301" s="151"/>
      <c r="E1301" s="152"/>
      <c r="F1301" s="151"/>
      <c r="G1301" s="151"/>
      <c r="H1301" s="36"/>
      <c r="I1301" s="36"/>
      <c r="J1301" s="266"/>
      <c r="K1301" s="424"/>
      <c r="L1301" s="268"/>
      <c r="M1301" s="45"/>
    </row>
    <row r="1302" spans="2:13" s="37" customFormat="1" x14ac:dyDescent="0.3">
      <c r="B1302" s="155"/>
      <c r="C1302" s="151"/>
      <c r="D1302" s="151"/>
      <c r="E1302" s="152"/>
      <c r="F1302" s="151"/>
      <c r="G1302" s="151"/>
      <c r="H1302" s="36"/>
      <c r="I1302" s="36"/>
      <c r="J1302" s="266"/>
      <c r="K1302" s="424"/>
      <c r="L1302" s="268"/>
      <c r="M1302" s="45"/>
    </row>
    <row r="1303" spans="2:13" s="37" customFormat="1" x14ac:dyDescent="0.3">
      <c r="B1303" s="155"/>
      <c r="C1303" s="151"/>
      <c r="D1303" s="151"/>
      <c r="E1303" s="152"/>
      <c r="F1303" s="151"/>
      <c r="G1303" s="151"/>
      <c r="H1303" s="36"/>
      <c r="I1303" s="36"/>
      <c r="J1303" s="266"/>
      <c r="K1303" s="424"/>
      <c r="L1303" s="268"/>
      <c r="M1303" s="45"/>
    </row>
    <row r="1304" spans="2:13" s="37" customFormat="1" x14ac:dyDescent="0.3">
      <c r="B1304" s="155"/>
      <c r="C1304" s="151"/>
      <c r="D1304" s="151"/>
      <c r="E1304" s="152"/>
      <c r="F1304" s="151"/>
      <c r="G1304" s="151"/>
      <c r="H1304" s="36"/>
      <c r="I1304" s="36"/>
      <c r="J1304" s="266"/>
      <c r="K1304" s="424"/>
      <c r="L1304" s="268"/>
      <c r="M1304" s="45"/>
    </row>
    <row r="1305" spans="2:13" s="37" customFormat="1" x14ac:dyDescent="0.3">
      <c r="B1305" s="155"/>
      <c r="C1305" s="151"/>
      <c r="D1305" s="151"/>
      <c r="E1305" s="152"/>
      <c r="F1305" s="151"/>
      <c r="G1305" s="151"/>
      <c r="H1305" s="36"/>
      <c r="I1305" s="36"/>
      <c r="J1305" s="266"/>
      <c r="K1305" s="424"/>
      <c r="L1305" s="268"/>
      <c r="M1305" s="45"/>
    </row>
    <row r="1306" spans="2:13" s="37" customFormat="1" x14ac:dyDescent="0.3">
      <c r="B1306" s="155"/>
      <c r="C1306" s="151"/>
      <c r="D1306" s="151"/>
      <c r="E1306" s="152"/>
      <c r="F1306" s="151"/>
      <c r="G1306" s="151"/>
      <c r="H1306" s="36"/>
      <c r="I1306" s="36"/>
      <c r="J1306" s="266"/>
      <c r="K1306" s="424"/>
      <c r="L1306" s="268"/>
      <c r="M1306" s="45"/>
    </row>
    <row r="1307" spans="2:13" s="37" customFormat="1" x14ac:dyDescent="0.3">
      <c r="B1307" s="155"/>
      <c r="C1307" s="151"/>
      <c r="D1307" s="151"/>
      <c r="E1307" s="152"/>
      <c r="F1307" s="151"/>
      <c r="G1307" s="151"/>
      <c r="H1307" s="36"/>
      <c r="I1307" s="36"/>
      <c r="J1307" s="266"/>
      <c r="K1307" s="424"/>
      <c r="L1307" s="268"/>
      <c r="M1307" s="45"/>
    </row>
    <row r="1308" spans="2:13" s="37" customFormat="1" x14ac:dyDescent="0.3">
      <c r="B1308" s="155"/>
      <c r="C1308" s="151"/>
      <c r="D1308" s="151"/>
      <c r="E1308" s="152"/>
      <c r="F1308" s="151"/>
      <c r="G1308" s="151"/>
      <c r="H1308" s="36"/>
      <c r="I1308" s="36"/>
      <c r="J1308" s="266"/>
      <c r="K1308" s="424"/>
      <c r="L1308" s="268"/>
      <c r="M1308" s="45"/>
    </row>
    <row r="1309" spans="2:13" s="37" customFormat="1" x14ac:dyDescent="0.3">
      <c r="B1309" s="155"/>
      <c r="C1309" s="151"/>
      <c r="D1309" s="151"/>
      <c r="E1309" s="152"/>
      <c r="F1309" s="151"/>
      <c r="G1309" s="151"/>
      <c r="H1309" s="36"/>
      <c r="I1309" s="36"/>
      <c r="J1309" s="266"/>
      <c r="K1309" s="424"/>
      <c r="L1309" s="268"/>
      <c r="M1309" s="45"/>
    </row>
    <row r="1310" spans="2:13" s="37" customFormat="1" x14ac:dyDescent="0.3">
      <c r="B1310" s="155"/>
      <c r="C1310" s="151"/>
      <c r="D1310" s="151"/>
      <c r="E1310" s="152"/>
      <c r="F1310" s="151"/>
      <c r="G1310" s="151"/>
      <c r="H1310" s="36"/>
      <c r="I1310" s="36"/>
      <c r="J1310" s="266"/>
      <c r="K1310" s="424"/>
      <c r="L1310" s="268"/>
      <c r="M1310" s="45"/>
    </row>
    <row r="1311" spans="2:13" s="37" customFormat="1" x14ac:dyDescent="0.3">
      <c r="B1311" s="155"/>
      <c r="C1311" s="151"/>
      <c r="D1311" s="151"/>
      <c r="E1311" s="152"/>
      <c r="F1311" s="151"/>
      <c r="G1311" s="151"/>
      <c r="H1311" s="36"/>
      <c r="I1311" s="36"/>
      <c r="J1311" s="266"/>
      <c r="K1311" s="424"/>
      <c r="L1311" s="268"/>
      <c r="M1311" s="45"/>
    </row>
    <row r="1312" spans="2:13" s="37" customFormat="1" x14ac:dyDescent="0.3">
      <c r="B1312" s="155"/>
      <c r="C1312" s="151"/>
      <c r="D1312" s="151"/>
      <c r="E1312" s="152"/>
      <c r="F1312" s="151"/>
      <c r="G1312" s="151"/>
      <c r="H1312" s="36"/>
      <c r="I1312" s="36"/>
      <c r="J1312" s="266"/>
      <c r="K1312" s="424"/>
      <c r="L1312" s="268"/>
      <c r="M1312" s="45"/>
    </row>
    <row r="1313" spans="2:13" s="37" customFormat="1" x14ac:dyDescent="0.3">
      <c r="B1313" s="155"/>
      <c r="C1313" s="151"/>
      <c r="D1313" s="151"/>
      <c r="E1313" s="152"/>
      <c r="F1313" s="151"/>
      <c r="G1313" s="151"/>
      <c r="H1313" s="36"/>
      <c r="I1313" s="36"/>
      <c r="J1313" s="266"/>
      <c r="K1313" s="424"/>
      <c r="L1313" s="268"/>
      <c r="M1313" s="45"/>
    </row>
    <row r="1314" spans="2:13" s="37" customFormat="1" x14ac:dyDescent="0.3">
      <c r="B1314" s="155"/>
      <c r="C1314" s="151"/>
      <c r="D1314" s="151"/>
      <c r="E1314" s="152"/>
      <c r="F1314" s="151"/>
      <c r="G1314" s="151"/>
      <c r="H1314" s="36"/>
      <c r="I1314" s="36"/>
      <c r="J1314" s="266"/>
      <c r="K1314" s="424"/>
      <c r="L1314" s="268"/>
      <c r="M1314" s="45"/>
    </row>
    <row r="1315" spans="2:13" s="37" customFormat="1" x14ac:dyDescent="0.3">
      <c r="B1315" s="155"/>
      <c r="C1315" s="151"/>
      <c r="D1315" s="151"/>
      <c r="E1315" s="152"/>
      <c r="F1315" s="151"/>
      <c r="G1315" s="151"/>
      <c r="H1315" s="36"/>
      <c r="I1315" s="36"/>
      <c r="J1315" s="266"/>
      <c r="K1315" s="424"/>
      <c r="L1315" s="268"/>
      <c r="M1315" s="45"/>
    </row>
    <row r="1316" spans="2:13" s="37" customFormat="1" x14ac:dyDescent="0.3">
      <c r="B1316" s="155"/>
      <c r="C1316" s="151"/>
      <c r="D1316" s="151"/>
      <c r="E1316" s="152"/>
      <c r="F1316" s="151"/>
      <c r="G1316" s="151"/>
      <c r="H1316" s="36"/>
      <c r="I1316" s="36"/>
      <c r="J1316" s="266"/>
      <c r="K1316" s="424"/>
      <c r="L1316" s="268"/>
      <c r="M1316" s="45"/>
    </row>
    <row r="1317" spans="2:13" s="37" customFormat="1" x14ac:dyDescent="0.3">
      <c r="B1317" s="155"/>
      <c r="C1317" s="151"/>
      <c r="D1317" s="151"/>
      <c r="E1317" s="152"/>
      <c r="F1317" s="151"/>
      <c r="G1317" s="151"/>
      <c r="H1317" s="36"/>
      <c r="I1317" s="36"/>
      <c r="J1317" s="266"/>
      <c r="K1317" s="424"/>
      <c r="L1317" s="268"/>
      <c r="M1317" s="45"/>
    </row>
    <row r="1318" spans="2:13" s="37" customFormat="1" x14ac:dyDescent="0.3">
      <c r="B1318" s="155"/>
      <c r="C1318" s="151"/>
      <c r="D1318" s="151"/>
      <c r="E1318" s="152"/>
      <c r="F1318" s="151"/>
      <c r="G1318" s="151"/>
      <c r="H1318" s="36"/>
      <c r="I1318" s="36"/>
      <c r="J1318" s="266"/>
      <c r="K1318" s="424"/>
      <c r="L1318" s="268"/>
      <c r="M1318" s="45"/>
    </row>
    <row r="1319" spans="2:13" s="37" customFormat="1" x14ac:dyDescent="0.3">
      <c r="B1319" s="155"/>
      <c r="C1319" s="151"/>
      <c r="D1319" s="151"/>
      <c r="E1319" s="152"/>
      <c r="F1319" s="151"/>
      <c r="G1319" s="151"/>
      <c r="H1319" s="36"/>
      <c r="I1319" s="36"/>
      <c r="J1319" s="266"/>
      <c r="K1319" s="424"/>
      <c r="L1319" s="268"/>
      <c r="M1319" s="45"/>
    </row>
    <row r="1320" spans="2:13" s="37" customFormat="1" x14ac:dyDescent="0.3">
      <c r="B1320" s="155"/>
      <c r="C1320" s="151"/>
      <c r="D1320" s="151"/>
      <c r="E1320" s="152"/>
      <c r="F1320" s="151"/>
      <c r="G1320" s="151"/>
      <c r="H1320" s="36"/>
      <c r="I1320" s="36"/>
      <c r="J1320" s="266"/>
      <c r="K1320" s="424"/>
      <c r="L1320" s="268"/>
      <c r="M1320" s="45"/>
    </row>
    <row r="1321" spans="2:13" s="37" customFormat="1" x14ac:dyDescent="0.3">
      <c r="B1321" s="155"/>
      <c r="C1321" s="151"/>
      <c r="D1321" s="151"/>
      <c r="E1321" s="152"/>
      <c r="F1321" s="151"/>
      <c r="G1321" s="151"/>
      <c r="H1321" s="36"/>
      <c r="I1321" s="36"/>
      <c r="J1321" s="266"/>
      <c r="K1321" s="424"/>
      <c r="L1321" s="268"/>
      <c r="M1321" s="45"/>
    </row>
    <row r="1322" spans="2:13" s="37" customFormat="1" x14ac:dyDescent="0.3">
      <c r="B1322" s="155"/>
      <c r="C1322" s="151"/>
      <c r="D1322" s="151"/>
      <c r="E1322" s="152"/>
      <c r="F1322" s="151"/>
      <c r="G1322" s="151"/>
      <c r="H1322" s="36"/>
      <c r="I1322" s="36"/>
      <c r="J1322" s="266"/>
      <c r="K1322" s="424"/>
      <c r="L1322" s="268"/>
      <c r="M1322" s="45"/>
    </row>
    <row r="1323" spans="2:13" s="37" customFormat="1" x14ac:dyDescent="0.3">
      <c r="B1323" s="155"/>
      <c r="C1323" s="151"/>
      <c r="D1323" s="151"/>
      <c r="E1323" s="152"/>
      <c r="F1323" s="151"/>
      <c r="G1323" s="151"/>
      <c r="H1323" s="36"/>
      <c r="I1323" s="36"/>
      <c r="J1323" s="266"/>
      <c r="K1323" s="424"/>
      <c r="L1323" s="268"/>
      <c r="M1323" s="45"/>
    </row>
    <row r="1324" spans="2:13" s="37" customFormat="1" x14ac:dyDescent="0.3">
      <c r="B1324" s="155"/>
      <c r="C1324" s="151"/>
      <c r="D1324" s="151"/>
      <c r="E1324" s="152"/>
      <c r="F1324" s="151"/>
      <c r="G1324" s="151"/>
      <c r="H1324" s="36"/>
      <c r="I1324" s="36"/>
      <c r="J1324" s="266"/>
      <c r="K1324" s="424"/>
      <c r="L1324" s="268"/>
      <c r="M1324" s="45"/>
    </row>
    <row r="1325" spans="2:13" s="37" customFormat="1" x14ac:dyDescent="0.3">
      <c r="B1325" s="155"/>
      <c r="C1325" s="151"/>
      <c r="D1325" s="151"/>
      <c r="E1325" s="152"/>
      <c r="F1325" s="151"/>
      <c r="G1325" s="151"/>
      <c r="H1325" s="36"/>
      <c r="I1325" s="36"/>
      <c r="J1325" s="266"/>
      <c r="K1325" s="424"/>
      <c r="L1325" s="268"/>
      <c r="M1325" s="45"/>
    </row>
    <row r="1326" spans="2:13" s="37" customFormat="1" x14ac:dyDescent="0.3">
      <c r="B1326" s="155"/>
      <c r="C1326" s="151"/>
      <c r="D1326" s="151"/>
      <c r="E1326" s="152"/>
      <c r="F1326" s="151"/>
      <c r="G1326" s="151"/>
      <c r="H1326" s="36"/>
      <c r="I1326" s="36"/>
      <c r="J1326" s="266"/>
      <c r="K1326" s="424"/>
      <c r="L1326" s="268"/>
      <c r="M1326" s="45"/>
    </row>
    <row r="1327" spans="2:13" s="37" customFormat="1" x14ac:dyDescent="0.3">
      <c r="B1327" s="155"/>
      <c r="C1327" s="151"/>
      <c r="D1327" s="151"/>
      <c r="E1327" s="152"/>
      <c r="F1327" s="151"/>
      <c r="G1327" s="151"/>
      <c r="H1327" s="36"/>
      <c r="I1327" s="36"/>
      <c r="J1327" s="266"/>
      <c r="K1327" s="424"/>
      <c r="L1327" s="268"/>
      <c r="M1327" s="45"/>
    </row>
    <row r="1328" spans="2:13" s="37" customFormat="1" x14ac:dyDescent="0.3">
      <c r="B1328" s="155"/>
      <c r="C1328" s="151"/>
      <c r="D1328" s="151"/>
      <c r="E1328" s="152"/>
      <c r="F1328" s="151"/>
      <c r="G1328" s="151"/>
      <c r="H1328" s="36"/>
      <c r="I1328" s="36"/>
      <c r="J1328" s="266"/>
      <c r="K1328" s="424"/>
      <c r="L1328" s="268"/>
      <c r="M1328" s="45"/>
    </row>
    <row r="1329" spans="2:13" s="37" customFormat="1" x14ac:dyDescent="0.3">
      <c r="B1329" s="155"/>
      <c r="C1329" s="151"/>
      <c r="D1329" s="151"/>
      <c r="E1329" s="152"/>
      <c r="F1329" s="151"/>
      <c r="G1329" s="151"/>
      <c r="H1329" s="36"/>
      <c r="I1329" s="36"/>
      <c r="J1329" s="266"/>
      <c r="K1329" s="424"/>
      <c r="L1329" s="268"/>
      <c r="M1329" s="45"/>
    </row>
    <row r="1330" spans="2:13" s="37" customFormat="1" x14ac:dyDescent="0.3">
      <c r="B1330" s="155"/>
      <c r="C1330" s="151"/>
      <c r="D1330" s="151"/>
      <c r="E1330" s="152"/>
      <c r="F1330" s="151"/>
      <c r="G1330" s="151"/>
      <c r="H1330" s="36"/>
      <c r="I1330" s="36"/>
      <c r="J1330" s="266"/>
      <c r="K1330" s="424"/>
      <c r="L1330" s="268"/>
      <c r="M1330" s="45"/>
    </row>
    <row r="1331" spans="2:13" s="37" customFormat="1" x14ac:dyDescent="0.3">
      <c r="B1331" s="155"/>
      <c r="C1331" s="151"/>
      <c r="D1331" s="151"/>
      <c r="E1331" s="152"/>
      <c r="F1331" s="151"/>
      <c r="G1331" s="151"/>
      <c r="H1331" s="36"/>
      <c r="I1331" s="36"/>
      <c r="J1331" s="266"/>
      <c r="K1331" s="424"/>
      <c r="L1331" s="268"/>
      <c r="M1331" s="45"/>
    </row>
    <row r="1332" spans="2:13" s="37" customFormat="1" x14ac:dyDescent="0.3">
      <c r="B1332" s="155"/>
      <c r="C1332" s="151"/>
      <c r="D1332" s="151"/>
      <c r="E1332" s="152"/>
      <c r="F1332" s="151"/>
      <c r="G1332" s="151"/>
      <c r="H1332" s="36"/>
      <c r="I1332" s="36"/>
      <c r="J1332" s="266"/>
      <c r="K1332" s="424"/>
      <c r="L1332" s="268"/>
      <c r="M1332" s="45"/>
    </row>
    <row r="1333" spans="2:13" s="37" customFormat="1" x14ac:dyDescent="0.3">
      <c r="B1333" s="155"/>
      <c r="C1333" s="151"/>
      <c r="D1333" s="151"/>
      <c r="E1333" s="152"/>
      <c r="F1333" s="151"/>
      <c r="G1333" s="151"/>
      <c r="H1333" s="36"/>
      <c r="I1333" s="36"/>
      <c r="J1333" s="266"/>
      <c r="K1333" s="424"/>
      <c r="L1333" s="268"/>
      <c r="M1333" s="45"/>
    </row>
    <row r="1334" spans="2:13" s="37" customFormat="1" x14ac:dyDescent="0.3">
      <c r="B1334" s="155"/>
      <c r="C1334" s="151"/>
      <c r="D1334" s="151"/>
      <c r="E1334" s="152"/>
      <c r="F1334" s="151"/>
      <c r="G1334" s="151"/>
      <c r="H1334" s="36"/>
      <c r="I1334" s="36"/>
      <c r="J1334" s="266"/>
      <c r="K1334" s="424"/>
      <c r="L1334" s="268"/>
      <c r="M1334" s="45"/>
    </row>
    <row r="1335" spans="2:13" s="37" customFormat="1" x14ac:dyDescent="0.3">
      <c r="B1335" s="155"/>
      <c r="C1335" s="151"/>
      <c r="D1335" s="151"/>
      <c r="E1335" s="152"/>
      <c r="F1335" s="151"/>
      <c r="G1335" s="151"/>
      <c r="H1335" s="36"/>
      <c r="I1335" s="36"/>
      <c r="J1335" s="266"/>
      <c r="K1335" s="424"/>
      <c r="L1335" s="268"/>
      <c r="M1335" s="45"/>
    </row>
    <row r="1336" spans="2:13" s="37" customFormat="1" x14ac:dyDescent="0.3">
      <c r="B1336" s="155"/>
      <c r="C1336" s="151"/>
      <c r="D1336" s="151"/>
      <c r="E1336" s="152"/>
      <c r="F1336" s="151"/>
      <c r="G1336" s="151"/>
      <c r="H1336" s="36"/>
      <c r="I1336" s="36"/>
      <c r="J1336" s="266"/>
      <c r="K1336" s="424"/>
      <c r="L1336" s="268"/>
      <c r="M1336" s="45"/>
    </row>
    <row r="1337" spans="2:13" s="37" customFormat="1" x14ac:dyDescent="0.3">
      <c r="B1337" s="155"/>
      <c r="C1337" s="151"/>
      <c r="D1337" s="151"/>
      <c r="E1337" s="152"/>
      <c r="F1337" s="151"/>
      <c r="G1337" s="151"/>
      <c r="H1337" s="36"/>
      <c r="I1337" s="36"/>
      <c r="J1337" s="266"/>
      <c r="K1337" s="424"/>
      <c r="L1337" s="268"/>
      <c r="M1337" s="45"/>
    </row>
    <row r="1338" spans="2:13" s="37" customFormat="1" x14ac:dyDescent="0.3">
      <c r="B1338" s="155"/>
      <c r="C1338" s="151"/>
      <c r="D1338" s="151"/>
      <c r="E1338" s="152"/>
      <c r="F1338" s="151"/>
      <c r="G1338" s="151"/>
      <c r="H1338" s="36"/>
      <c r="I1338" s="36"/>
      <c r="J1338" s="266"/>
      <c r="K1338" s="424"/>
      <c r="L1338" s="268"/>
      <c r="M1338" s="45"/>
    </row>
    <row r="1339" spans="2:13" s="37" customFormat="1" x14ac:dyDescent="0.3">
      <c r="B1339" s="155"/>
      <c r="C1339" s="151"/>
      <c r="D1339" s="151"/>
      <c r="E1339" s="152"/>
      <c r="F1339" s="151"/>
      <c r="G1339" s="151"/>
      <c r="H1339" s="36"/>
      <c r="I1339" s="36"/>
      <c r="J1339" s="266"/>
      <c r="K1339" s="424"/>
      <c r="L1339" s="268"/>
      <c r="M1339" s="45"/>
    </row>
    <row r="1340" spans="2:13" s="37" customFormat="1" x14ac:dyDescent="0.3">
      <c r="B1340" s="155"/>
      <c r="C1340" s="151"/>
      <c r="D1340" s="151"/>
      <c r="E1340" s="152"/>
      <c r="F1340" s="151"/>
      <c r="G1340" s="151"/>
      <c r="H1340" s="36"/>
      <c r="I1340" s="36"/>
      <c r="J1340" s="266"/>
      <c r="K1340" s="424"/>
      <c r="L1340" s="268"/>
      <c r="M1340" s="45"/>
    </row>
    <row r="1341" spans="2:13" s="37" customFormat="1" x14ac:dyDescent="0.3">
      <c r="B1341" s="155"/>
      <c r="C1341" s="151"/>
      <c r="D1341" s="151"/>
      <c r="E1341" s="152"/>
      <c r="F1341" s="151"/>
      <c r="G1341" s="151"/>
      <c r="H1341" s="36"/>
      <c r="I1341" s="36"/>
      <c r="J1341" s="266"/>
      <c r="K1341" s="424"/>
      <c r="L1341" s="268"/>
      <c r="M1341" s="45"/>
    </row>
    <row r="1342" spans="2:13" s="37" customFormat="1" x14ac:dyDescent="0.3">
      <c r="B1342" s="155"/>
      <c r="C1342" s="151"/>
      <c r="D1342" s="151"/>
      <c r="E1342" s="152"/>
      <c r="F1342" s="151"/>
      <c r="G1342" s="151"/>
      <c r="H1342" s="36"/>
      <c r="I1342" s="36"/>
      <c r="J1342" s="266"/>
      <c r="K1342" s="424"/>
      <c r="L1342" s="268"/>
      <c r="M1342" s="45"/>
    </row>
    <row r="1343" spans="2:13" s="37" customFormat="1" x14ac:dyDescent="0.3">
      <c r="B1343" s="155"/>
      <c r="C1343" s="151"/>
      <c r="D1343" s="151"/>
      <c r="E1343" s="152"/>
      <c r="F1343" s="151"/>
      <c r="G1343" s="151"/>
      <c r="H1343" s="36"/>
      <c r="I1343" s="36"/>
      <c r="J1343" s="266"/>
      <c r="K1343" s="424"/>
      <c r="L1343" s="268"/>
      <c r="M1343" s="45"/>
    </row>
    <row r="1344" spans="2:13" s="37" customFormat="1" x14ac:dyDescent="0.3">
      <c r="B1344" s="155"/>
      <c r="C1344" s="151"/>
      <c r="D1344" s="151"/>
      <c r="E1344" s="152"/>
      <c r="F1344" s="151"/>
      <c r="G1344" s="151"/>
      <c r="H1344" s="36"/>
      <c r="I1344" s="36"/>
      <c r="J1344" s="266"/>
      <c r="K1344" s="424"/>
      <c r="L1344" s="268"/>
      <c r="M1344" s="45"/>
    </row>
    <row r="1345" spans="2:13" s="37" customFormat="1" x14ac:dyDescent="0.3">
      <c r="B1345" s="155"/>
      <c r="C1345" s="151"/>
      <c r="D1345" s="151"/>
      <c r="E1345" s="152"/>
      <c r="F1345" s="151"/>
      <c r="G1345" s="151"/>
      <c r="H1345" s="36"/>
      <c r="I1345" s="36"/>
      <c r="J1345" s="266"/>
      <c r="K1345" s="424"/>
      <c r="L1345" s="268"/>
      <c r="M1345" s="45"/>
    </row>
    <row r="1346" spans="2:13" s="37" customFormat="1" x14ac:dyDescent="0.3">
      <c r="B1346" s="155"/>
      <c r="C1346" s="151"/>
      <c r="D1346" s="151"/>
      <c r="E1346" s="152"/>
      <c r="F1346" s="151"/>
      <c r="G1346" s="151"/>
      <c r="H1346" s="36"/>
      <c r="I1346" s="36"/>
      <c r="J1346" s="266"/>
      <c r="K1346" s="424"/>
      <c r="L1346" s="268"/>
      <c r="M1346" s="45"/>
    </row>
    <row r="1347" spans="2:13" s="37" customFormat="1" x14ac:dyDescent="0.3">
      <c r="B1347" s="155"/>
      <c r="C1347" s="151"/>
      <c r="D1347" s="151"/>
      <c r="E1347" s="152"/>
      <c r="F1347" s="151"/>
      <c r="G1347" s="151"/>
      <c r="H1347" s="36"/>
      <c r="I1347" s="36"/>
      <c r="J1347" s="266"/>
      <c r="K1347" s="424"/>
      <c r="L1347" s="268"/>
      <c r="M1347" s="45"/>
    </row>
    <row r="1348" spans="2:13" s="37" customFormat="1" x14ac:dyDescent="0.3">
      <c r="B1348" s="155"/>
      <c r="C1348" s="151"/>
      <c r="D1348" s="151"/>
      <c r="E1348" s="152"/>
      <c r="F1348" s="151"/>
      <c r="G1348" s="151"/>
      <c r="H1348" s="36"/>
      <c r="I1348" s="36"/>
      <c r="J1348" s="266"/>
      <c r="K1348" s="424"/>
      <c r="L1348" s="268"/>
      <c r="M1348" s="45"/>
    </row>
    <row r="1349" spans="2:13" s="37" customFormat="1" x14ac:dyDescent="0.3">
      <c r="B1349" s="155"/>
      <c r="C1349" s="151"/>
      <c r="D1349" s="151"/>
      <c r="E1349" s="152"/>
      <c r="F1349" s="151"/>
      <c r="G1349" s="151"/>
      <c r="H1349" s="36"/>
      <c r="I1349" s="36"/>
      <c r="J1349" s="266"/>
      <c r="K1349" s="424"/>
      <c r="L1349" s="268"/>
      <c r="M1349" s="45"/>
    </row>
    <row r="1350" spans="2:13" s="37" customFormat="1" x14ac:dyDescent="0.3">
      <c r="B1350" s="155"/>
      <c r="C1350" s="151"/>
      <c r="D1350" s="151"/>
      <c r="E1350" s="152"/>
      <c r="F1350" s="151"/>
      <c r="G1350" s="151"/>
      <c r="H1350" s="36"/>
      <c r="I1350" s="36"/>
      <c r="J1350" s="266"/>
      <c r="K1350" s="424"/>
      <c r="L1350" s="268"/>
      <c r="M1350" s="45"/>
    </row>
    <row r="1351" spans="2:13" s="37" customFormat="1" x14ac:dyDescent="0.3">
      <c r="B1351" s="155"/>
      <c r="C1351" s="151"/>
      <c r="D1351" s="151"/>
      <c r="E1351" s="152"/>
      <c r="F1351" s="151"/>
      <c r="G1351" s="151"/>
      <c r="H1351" s="36"/>
      <c r="I1351" s="36"/>
      <c r="J1351" s="266"/>
      <c r="K1351" s="424"/>
      <c r="L1351" s="268"/>
      <c r="M1351" s="45"/>
    </row>
    <row r="1352" spans="2:13" s="37" customFormat="1" x14ac:dyDescent="0.3">
      <c r="B1352" s="155"/>
      <c r="C1352" s="151"/>
      <c r="D1352" s="151"/>
      <c r="E1352" s="152"/>
      <c r="F1352" s="151"/>
      <c r="G1352" s="151"/>
      <c r="H1352" s="36"/>
      <c r="I1352" s="36"/>
      <c r="J1352" s="266"/>
      <c r="K1352" s="424"/>
      <c r="L1352" s="268"/>
      <c r="M1352" s="45"/>
    </row>
    <row r="1353" spans="2:13" s="37" customFormat="1" x14ac:dyDescent="0.3">
      <c r="B1353" s="155"/>
      <c r="C1353" s="151"/>
      <c r="D1353" s="151"/>
      <c r="E1353" s="152"/>
      <c r="F1353" s="151"/>
      <c r="G1353" s="151"/>
      <c r="H1353" s="36"/>
      <c r="I1353" s="36"/>
      <c r="J1353" s="266"/>
      <c r="K1353" s="424"/>
      <c r="L1353" s="268"/>
      <c r="M1353" s="45"/>
    </row>
    <row r="1354" spans="2:13" s="37" customFormat="1" x14ac:dyDescent="0.3">
      <c r="B1354" s="155"/>
      <c r="C1354" s="151"/>
      <c r="D1354" s="151"/>
      <c r="E1354" s="152"/>
      <c r="F1354" s="151"/>
      <c r="G1354" s="151"/>
      <c r="H1354" s="36"/>
      <c r="I1354" s="36"/>
      <c r="J1354" s="266"/>
      <c r="K1354" s="424"/>
      <c r="L1354" s="268"/>
      <c r="M1354" s="45"/>
    </row>
    <row r="1355" spans="2:13" s="37" customFormat="1" x14ac:dyDescent="0.3">
      <c r="B1355" s="155"/>
      <c r="C1355" s="151"/>
      <c r="D1355" s="151"/>
      <c r="E1355" s="152"/>
      <c r="F1355" s="151"/>
      <c r="G1355" s="151"/>
      <c r="H1355" s="36"/>
      <c r="I1355" s="36"/>
      <c r="J1355" s="266"/>
      <c r="K1355" s="424"/>
      <c r="L1355" s="268"/>
      <c r="M1355" s="45"/>
    </row>
    <row r="1356" spans="2:13" s="37" customFormat="1" x14ac:dyDescent="0.3">
      <c r="B1356" s="155"/>
      <c r="C1356" s="151"/>
      <c r="D1356" s="151"/>
      <c r="E1356" s="152"/>
      <c r="F1356" s="151"/>
      <c r="G1356" s="151"/>
      <c r="H1356" s="36"/>
      <c r="I1356" s="36"/>
      <c r="J1356" s="266"/>
      <c r="K1356" s="424"/>
      <c r="L1356" s="268"/>
      <c r="M1356" s="45"/>
    </row>
    <row r="1357" spans="2:13" s="37" customFormat="1" x14ac:dyDescent="0.3">
      <c r="B1357" s="155"/>
      <c r="C1357" s="151"/>
      <c r="D1357" s="151"/>
      <c r="E1357" s="152"/>
      <c r="F1357" s="151"/>
      <c r="G1357" s="151"/>
      <c r="H1357" s="36"/>
      <c r="I1357" s="36"/>
      <c r="J1357" s="266"/>
      <c r="K1357" s="424"/>
      <c r="L1357" s="268"/>
      <c r="M1357" s="45"/>
    </row>
    <row r="1358" spans="2:13" s="37" customFormat="1" x14ac:dyDescent="0.3">
      <c r="B1358" s="155"/>
      <c r="C1358" s="151"/>
      <c r="D1358" s="151"/>
      <c r="E1358" s="152"/>
      <c r="F1358" s="151"/>
      <c r="G1358" s="151"/>
      <c r="H1358" s="36"/>
      <c r="I1358" s="36"/>
      <c r="J1358" s="266"/>
      <c r="K1358" s="424"/>
      <c r="L1358" s="268"/>
      <c r="M1358" s="45"/>
    </row>
    <row r="1359" spans="2:13" s="37" customFormat="1" x14ac:dyDescent="0.3">
      <c r="B1359" s="155"/>
      <c r="C1359" s="151"/>
      <c r="D1359" s="151"/>
      <c r="E1359" s="152"/>
      <c r="F1359" s="151"/>
      <c r="G1359" s="151"/>
      <c r="H1359" s="36"/>
      <c r="I1359" s="36"/>
      <c r="J1359" s="266"/>
      <c r="K1359" s="424"/>
      <c r="L1359" s="268"/>
      <c r="M1359" s="45"/>
    </row>
    <row r="1360" spans="2:13" s="37" customFormat="1" x14ac:dyDescent="0.3">
      <c r="B1360" s="155"/>
      <c r="C1360" s="151"/>
      <c r="D1360" s="151"/>
      <c r="E1360" s="152"/>
      <c r="F1360" s="151"/>
      <c r="G1360" s="151"/>
      <c r="H1360" s="36"/>
      <c r="I1360" s="36"/>
      <c r="J1360" s="266"/>
      <c r="K1360" s="424"/>
      <c r="L1360" s="268"/>
      <c r="M1360" s="45"/>
    </row>
    <row r="1361" spans="2:13" s="37" customFormat="1" x14ac:dyDescent="0.3">
      <c r="B1361" s="155"/>
      <c r="C1361" s="151"/>
      <c r="D1361" s="151"/>
      <c r="E1361" s="152"/>
      <c r="F1361" s="151"/>
      <c r="G1361" s="151"/>
      <c r="H1361" s="36"/>
      <c r="I1361" s="36"/>
      <c r="J1361" s="266"/>
      <c r="K1361" s="424"/>
      <c r="L1361" s="268"/>
      <c r="M1361" s="45"/>
    </row>
    <row r="1362" spans="2:13" s="37" customFormat="1" x14ac:dyDescent="0.3">
      <c r="B1362" s="155"/>
      <c r="C1362" s="151"/>
      <c r="D1362" s="151"/>
      <c r="E1362" s="152"/>
      <c r="F1362" s="151"/>
      <c r="G1362" s="151"/>
      <c r="H1362" s="36"/>
      <c r="I1362" s="36"/>
      <c r="J1362" s="266"/>
      <c r="K1362" s="424"/>
      <c r="L1362" s="268"/>
      <c r="M1362" s="45"/>
    </row>
    <row r="1363" spans="2:13" s="37" customFormat="1" x14ac:dyDescent="0.3">
      <c r="B1363" s="155"/>
      <c r="C1363" s="151"/>
      <c r="D1363" s="151"/>
      <c r="E1363" s="152"/>
      <c r="F1363" s="151"/>
      <c r="G1363" s="151"/>
      <c r="H1363" s="36"/>
      <c r="I1363" s="36"/>
      <c r="J1363" s="266"/>
      <c r="K1363" s="424"/>
      <c r="L1363" s="268"/>
      <c r="M1363" s="45"/>
    </row>
    <row r="1364" spans="2:13" s="37" customFormat="1" x14ac:dyDescent="0.3">
      <c r="B1364" s="155"/>
      <c r="C1364" s="151"/>
      <c r="D1364" s="151"/>
      <c r="E1364" s="152"/>
      <c r="F1364" s="151"/>
      <c r="G1364" s="151"/>
      <c r="H1364" s="36"/>
      <c r="I1364" s="36"/>
      <c r="J1364" s="266"/>
      <c r="K1364" s="424"/>
      <c r="L1364" s="268"/>
      <c r="M1364" s="45"/>
    </row>
    <row r="1365" spans="2:13" s="37" customFormat="1" x14ac:dyDescent="0.3">
      <c r="B1365" s="155"/>
      <c r="C1365" s="151"/>
      <c r="D1365" s="151"/>
      <c r="E1365" s="152"/>
      <c r="F1365" s="151"/>
      <c r="G1365" s="151"/>
      <c r="H1365" s="36"/>
      <c r="I1365" s="36"/>
      <c r="J1365" s="266"/>
      <c r="K1365" s="424"/>
      <c r="L1365" s="268"/>
      <c r="M1365" s="45"/>
    </row>
    <row r="1366" spans="2:13" s="37" customFormat="1" x14ac:dyDescent="0.3">
      <c r="B1366" s="155"/>
      <c r="C1366" s="151"/>
      <c r="D1366" s="151"/>
      <c r="E1366" s="152"/>
      <c r="F1366" s="151"/>
      <c r="G1366" s="151"/>
      <c r="H1366" s="36"/>
      <c r="I1366" s="36"/>
      <c r="J1366" s="266"/>
      <c r="K1366" s="424"/>
      <c r="L1366" s="268"/>
      <c r="M1366" s="45"/>
    </row>
    <row r="1367" spans="2:13" s="37" customFormat="1" x14ac:dyDescent="0.3">
      <c r="B1367" s="155"/>
      <c r="C1367" s="151"/>
      <c r="D1367" s="151"/>
      <c r="E1367" s="152"/>
      <c r="F1367" s="151"/>
      <c r="G1367" s="151"/>
      <c r="H1367" s="36"/>
      <c r="I1367" s="36"/>
      <c r="J1367" s="266"/>
      <c r="K1367" s="424"/>
      <c r="L1367" s="268"/>
      <c r="M1367" s="45"/>
    </row>
    <row r="1368" spans="2:13" s="37" customFormat="1" x14ac:dyDescent="0.3">
      <c r="B1368" s="155"/>
      <c r="C1368" s="151"/>
      <c r="D1368" s="151"/>
      <c r="E1368" s="152"/>
      <c r="F1368" s="151"/>
      <c r="G1368" s="151"/>
      <c r="H1368" s="36"/>
      <c r="I1368" s="36"/>
      <c r="J1368" s="266"/>
      <c r="K1368" s="424"/>
      <c r="L1368" s="268"/>
      <c r="M1368" s="45"/>
    </row>
    <row r="1369" spans="2:13" s="37" customFormat="1" x14ac:dyDescent="0.3">
      <c r="B1369" s="155"/>
      <c r="C1369" s="151"/>
      <c r="D1369" s="151"/>
      <c r="E1369" s="152"/>
      <c r="F1369" s="151"/>
      <c r="G1369" s="151"/>
      <c r="H1369" s="36"/>
      <c r="I1369" s="36"/>
      <c r="J1369" s="266"/>
      <c r="K1369" s="424"/>
      <c r="L1369" s="268"/>
      <c r="M1369" s="45"/>
    </row>
    <row r="1370" spans="2:13" s="37" customFormat="1" x14ac:dyDescent="0.3">
      <c r="B1370" s="155"/>
      <c r="C1370" s="151"/>
      <c r="D1370" s="151"/>
      <c r="E1370" s="152"/>
      <c r="F1370" s="151"/>
      <c r="G1370" s="151"/>
      <c r="H1370" s="36"/>
      <c r="I1370" s="36"/>
      <c r="J1370" s="266"/>
      <c r="K1370" s="424"/>
      <c r="L1370" s="268"/>
      <c r="M1370" s="45"/>
    </row>
    <row r="1371" spans="2:13" s="37" customFormat="1" x14ac:dyDescent="0.3">
      <c r="B1371" s="155"/>
      <c r="C1371" s="151"/>
      <c r="D1371" s="151"/>
      <c r="E1371" s="152"/>
      <c r="F1371" s="151"/>
      <c r="G1371" s="151"/>
      <c r="H1371" s="36"/>
      <c r="I1371" s="36"/>
      <c r="J1371" s="266"/>
      <c r="K1371" s="424"/>
      <c r="L1371" s="268"/>
      <c r="M1371" s="45"/>
    </row>
    <row r="1372" spans="2:13" s="37" customFormat="1" x14ac:dyDescent="0.3">
      <c r="B1372" s="155"/>
      <c r="C1372" s="151"/>
      <c r="D1372" s="151"/>
      <c r="E1372" s="152"/>
      <c r="F1372" s="151"/>
      <c r="G1372" s="151"/>
      <c r="H1372" s="36"/>
      <c r="I1372" s="36"/>
      <c r="J1372" s="266"/>
      <c r="K1372" s="424"/>
      <c r="L1372" s="268"/>
      <c r="M1372" s="45"/>
    </row>
    <row r="1373" spans="2:13" s="37" customFormat="1" x14ac:dyDescent="0.3">
      <c r="B1373" s="155"/>
      <c r="C1373" s="151"/>
      <c r="D1373" s="151"/>
      <c r="E1373" s="152"/>
      <c r="F1373" s="151"/>
      <c r="G1373" s="151"/>
      <c r="H1373" s="36"/>
      <c r="I1373" s="36"/>
      <c r="J1373" s="266"/>
      <c r="K1373" s="424"/>
      <c r="L1373" s="268"/>
      <c r="M1373" s="45"/>
    </row>
    <row r="1374" spans="2:13" s="37" customFormat="1" x14ac:dyDescent="0.3">
      <c r="B1374" s="155"/>
      <c r="C1374" s="151"/>
      <c r="D1374" s="151"/>
      <c r="E1374" s="152"/>
      <c r="F1374" s="151"/>
      <c r="G1374" s="151"/>
      <c r="H1374" s="36"/>
      <c r="I1374" s="36"/>
      <c r="J1374" s="266"/>
      <c r="K1374" s="424"/>
      <c r="L1374" s="268"/>
      <c r="M1374" s="45"/>
    </row>
    <row r="1375" spans="2:13" s="37" customFormat="1" x14ac:dyDescent="0.3">
      <c r="B1375" s="155"/>
      <c r="C1375" s="151"/>
      <c r="D1375" s="151"/>
      <c r="E1375" s="152"/>
      <c r="F1375" s="151"/>
      <c r="G1375" s="151"/>
      <c r="H1375" s="36"/>
      <c r="I1375" s="36"/>
      <c r="J1375" s="266"/>
      <c r="K1375" s="424"/>
      <c r="L1375" s="268"/>
      <c r="M1375" s="45"/>
    </row>
    <row r="1376" spans="2:13" s="37" customFormat="1" x14ac:dyDescent="0.3">
      <c r="B1376" s="155"/>
      <c r="C1376" s="151"/>
      <c r="D1376" s="151"/>
      <c r="E1376" s="152"/>
      <c r="F1376" s="151"/>
      <c r="G1376" s="151"/>
      <c r="H1376" s="36"/>
      <c r="I1376" s="36"/>
      <c r="J1376" s="266"/>
      <c r="K1376" s="424"/>
      <c r="L1376" s="268"/>
      <c r="M1376" s="45"/>
    </row>
    <row r="1377" spans="2:13" s="37" customFormat="1" x14ac:dyDescent="0.3">
      <c r="B1377" s="155"/>
      <c r="C1377" s="151"/>
      <c r="D1377" s="151"/>
      <c r="E1377" s="152"/>
      <c r="F1377" s="151"/>
      <c r="G1377" s="151"/>
      <c r="H1377" s="36"/>
      <c r="I1377" s="36"/>
      <c r="J1377" s="266"/>
      <c r="K1377" s="424"/>
      <c r="L1377" s="268"/>
      <c r="M1377" s="45"/>
    </row>
    <row r="1378" spans="2:13" s="37" customFormat="1" x14ac:dyDescent="0.3">
      <c r="B1378" s="155"/>
      <c r="C1378" s="151"/>
      <c r="D1378" s="151"/>
      <c r="E1378" s="152"/>
      <c r="F1378" s="151"/>
      <c r="G1378" s="151"/>
      <c r="H1378" s="36"/>
      <c r="I1378" s="36"/>
      <c r="J1378" s="266"/>
      <c r="K1378" s="424"/>
      <c r="L1378" s="268"/>
      <c r="M1378" s="45"/>
    </row>
    <row r="1379" spans="2:13" s="37" customFormat="1" x14ac:dyDescent="0.3">
      <c r="B1379" s="155"/>
      <c r="C1379" s="151"/>
      <c r="D1379" s="151"/>
      <c r="E1379" s="152"/>
      <c r="F1379" s="151"/>
      <c r="G1379" s="151"/>
      <c r="H1379" s="36"/>
      <c r="I1379" s="36"/>
      <c r="J1379" s="266"/>
      <c r="K1379" s="424"/>
      <c r="L1379" s="268"/>
      <c r="M1379" s="45"/>
    </row>
    <row r="1380" spans="2:13" s="37" customFormat="1" x14ac:dyDescent="0.3">
      <c r="B1380" s="155"/>
      <c r="C1380" s="151"/>
      <c r="D1380" s="151"/>
      <c r="E1380" s="152"/>
      <c r="F1380" s="151"/>
      <c r="G1380" s="151"/>
      <c r="H1380" s="36"/>
      <c r="I1380" s="36"/>
      <c r="J1380" s="266"/>
      <c r="K1380" s="424"/>
      <c r="L1380" s="268"/>
      <c r="M1380" s="45"/>
    </row>
    <row r="1381" spans="2:13" s="37" customFormat="1" x14ac:dyDescent="0.3">
      <c r="B1381" s="155"/>
      <c r="C1381" s="151"/>
      <c r="D1381" s="151"/>
      <c r="E1381" s="152"/>
      <c r="F1381" s="151"/>
      <c r="G1381" s="151"/>
      <c r="H1381" s="36"/>
      <c r="I1381" s="36"/>
      <c r="J1381" s="266"/>
      <c r="K1381" s="424"/>
      <c r="L1381" s="268"/>
      <c r="M1381" s="45"/>
    </row>
    <row r="1382" spans="2:13" s="37" customFormat="1" x14ac:dyDescent="0.3">
      <c r="B1382" s="155"/>
      <c r="C1382" s="151"/>
      <c r="D1382" s="151"/>
      <c r="E1382" s="152"/>
      <c r="F1382" s="151"/>
      <c r="G1382" s="151"/>
      <c r="H1382" s="36"/>
      <c r="I1382" s="36"/>
      <c r="J1382" s="266"/>
      <c r="K1382" s="424"/>
      <c r="L1382" s="268"/>
      <c r="M1382" s="45"/>
    </row>
    <row r="1383" spans="2:13" s="37" customFormat="1" x14ac:dyDescent="0.3">
      <c r="B1383" s="155"/>
      <c r="C1383" s="151"/>
      <c r="D1383" s="151"/>
      <c r="E1383" s="152"/>
      <c r="F1383" s="151"/>
      <c r="G1383" s="151"/>
      <c r="H1383" s="36"/>
      <c r="I1383" s="36"/>
      <c r="J1383" s="266"/>
      <c r="K1383" s="424"/>
      <c r="L1383" s="268"/>
      <c r="M1383" s="45"/>
    </row>
    <row r="1384" spans="2:13" s="37" customFormat="1" x14ac:dyDescent="0.3">
      <c r="B1384" s="155"/>
      <c r="C1384" s="151"/>
      <c r="D1384" s="151"/>
      <c r="E1384" s="152"/>
      <c r="F1384" s="151"/>
      <c r="G1384" s="151"/>
      <c r="H1384" s="36"/>
      <c r="I1384" s="36"/>
      <c r="J1384" s="266"/>
      <c r="K1384" s="424"/>
      <c r="L1384" s="268"/>
      <c r="M1384" s="45"/>
    </row>
    <row r="1385" spans="2:13" s="37" customFormat="1" x14ac:dyDescent="0.3">
      <c r="B1385" s="155"/>
      <c r="C1385" s="151"/>
      <c r="D1385" s="151"/>
      <c r="E1385" s="152"/>
      <c r="F1385" s="151"/>
      <c r="G1385" s="151"/>
      <c r="H1385" s="36"/>
      <c r="I1385" s="36"/>
      <c r="J1385" s="266"/>
      <c r="K1385" s="424"/>
      <c r="L1385" s="268"/>
      <c r="M1385" s="45"/>
    </row>
    <row r="1386" spans="2:13" s="37" customFormat="1" x14ac:dyDescent="0.3">
      <c r="B1386" s="155"/>
      <c r="C1386" s="151"/>
      <c r="D1386" s="151"/>
      <c r="E1386" s="152"/>
      <c r="F1386" s="151"/>
      <c r="G1386" s="151"/>
      <c r="H1386" s="36"/>
      <c r="I1386" s="36"/>
      <c r="J1386" s="266"/>
      <c r="K1386" s="424"/>
      <c r="L1386" s="268"/>
      <c r="M1386" s="45"/>
    </row>
    <row r="1387" spans="2:13" s="37" customFormat="1" x14ac:dyDescent="0.3">
      <c r="B1387" s="155"/>
      <c r="C1387" s="151"/>
      <c r="D1387" s="151"/>
      <c r="E1387" s="152"/>
      <c r="F1387" s="151"/>
      <c r="G1387" s="151"/>
      <c r="H1387" s="36"/>
      <c r="I1387" s="36"/>
      <c r="J1387" s="266"/>
      <c r="K1387" s="424"/>
      <c r="L1387" s="268"/>
      <c r="M1387" s="45"/>
    </row>
    <row r="1388" spans="2:13" s="37" customFormat="1" x14ac:dyDescent="0.3">
      <c r="B1388" s="155"/>
      <c r="C1388" s="151"/>
      <c r="D1388" s="151"/>
      <c r="E1388" s="152"/>
      <c r="F1388" s="151"/>
      <c r="G1388" s="151"/>
      <c r="H1388" s="36"/>
      <c r="I1388" s="36"/>
      <c r="J1388" s="266"/>
      <c r="K1388" s="424"/>
      <c r="L1388" s="268"/>
      <c r="M1388" s="45"/>
    </row>
    <row r="1389" spans="2:13" s="37" customFormat="1" x14ac:dyDescent="0.3">
      <c r="B1389" s="155"/>
      <c r="C1389" s="151"/>
      <c r="D1389" s="151"/>
      <c r="E1389" s="152"/>
      <c r="F1389" s="151"/>
      <c r="G1389" s="151"/>
      <c r="H1389" s="36"/>
      <c r="I1389" s="36"/>
      <c r="J1389" s="266"/>
      <c r="K1389" s="424"/>
      <c r="L1389" s="268"/>
      <c r="M1389" s="45"/>
    </row>
    <row r="1390" spans="2:13" s="37" customFormat="1" x14ac:dyDescent="0.3">
      <c r="B1390" s="155"/>
      <c r="C1390" s="151"/>
      <c r="D1390" s="151"/>
      <c r="E1390" s="152"/>
      <c r="F1390" s="151"/>
      <c r="G1390" s="151"/>
      <c r="H1390" s="36"/>
      <c r="I1390" s="36"/>
      <c r="J1390" s="266"/>
      <c r="K1390" s="424"/>
      <c r="L1390" s="268"/>
      <c r="M1390" s="45"/>
    </row>
    <row r="1391" spans="2:13" s="37" customFormat="1" x14ac:dyDescent="0.3">
      <c r="B1391" s="155"/>
      <c r="C1391" s="151"/>
      <c r="D1391" s="151"/>
      <c r="E1391" s="152"/>
      <c r="F1391" s="151"/>
      <c r="G1391" s="151"/>
      <c r="H1391" s="36"/>
      <c r="I1391" s="36"/>
      <c r="J1391" s="266"/>
      <c r="K1391" s="424"/>
      <c r="L1391" s="268"/>
      <c r="M1391" s="45"/>
    </row>
    <row r="1392" spans="2:13" s="37" customFormat="1" x14ac:dyDescent="0.3">
      <c r="B1392" s="155"/>
      <c r="C1392" s="151"/>
      <c r="D1392" s="151"/>
      <c r="E1392" s="152"/>
      <c r="F1392" s="151"/>
      <c r="G1392" s="151"/>
      <c r="H1392" s="36"/>
      <c r="I1392" s="36"/>
      <c r="J1392" s="266"/>
      <c r="K1392" s="424"/>
      <c r="L1392" s="268"/>
      <c r="M1392" s="45"/>
    </row>
    <row r="1393" spans="2:13" s="37" customFormat="1" x14ac:dyDescent="0.3">
      <c r="B1393" s="155"/>
      <c r="C1393" s="151"/>
      <c r="D1393" s="151"/>
      <c r="E1393" s="152"/>
      <c r="F1393" s="151"/>
      <c r="G1393" s="151"/>
      <c r="H1393" s="36"/>
      <c r="I1393" s="36"/>
      <c r="J1393" s="266"/>
      <c r="K1393" s="424"/>
      <c r="L1393" s="268"/>
      <c r="M1393" s="45"/>
    </row>
    <row r="1394" spans="2:13" s="37" customFormat="1" x14ac:dyDescent="0.3">
      <c r="B1394" s="155"/>
      <c r="C1394" s="151"/>
      <c r="D1394" s="151"/>
      <c r="E1394" s="152"/>
      <c r="F1394" s="151"/>
      <c r="G1394" s="151"/>
      <c r="H1394" s="36"/>
      <c r="I1394" s="36"/>
      <c r="J1394" s="266"/>
      <c r="K1394" s="424"/>
      <c r="L1394" s="268"/>
      <c r="M1394" s="45"/>
    </row>
    <row r="1395" spans="2:13" s="37" customFormat="1" x14ac:dyDescent="0.3">
      <c r="B1395" s="155"/>
      <c r="C1395" s="151"/>
      <c r="D1395" s="151"/>
      <c r="E1395" s="152"/>
      <c r="F1395" s="151"/>
      <c r="G1395" s="151"/>
      <c r="H1395" s="36"/>
      <c r="I1395" s="36"/>
      <c r="J1395" s="266"/>
      <c r="K1395" s="424"/>
      <c r="L1395" s="268"/>
      <c r="M1395" s="45"/>
    </row>
    <row r="1396" spans="2:13" s="37" customFormat="1" x14ac:dyDescent="0.3">
      <c r="B1396" s="155"/>
      <c r="C1396" s="151"/>
      <c r="D1396" s="151"/>
      <c r="E1396" s="152"/>
      <c r="F1396" s="151"/>
      <c r="G1396" s="151"/>
      <c r="H1396" s="36"/>
      <c r="I1396" s="36"/>
      <c r="J1396" s="266"/>
      <c r="K1396" s="424"/>
      <c r="L1396" s="268"/>
      <c r="M1396" s="45"/>
    </row>
    <row r="1397" spans="2:13" s="37" customFormat="1" x14ac:dyDescent="0.3">
      <c r="B1397" s="155"/>
      <c r="C1397" s="151"/>
      <c r="D1397" s="151"/>
      <c r="E1397" s="152"/>
      <c r="F1397" s="151"/>
      <c r="G1397" s="151"/>
      <c r="H1397" s="36"/>
      <c r="I1397" s="36"/>
      <c r="J1397" s="266"/>
      <c r="K1397" s="424"/>
      <c r="L1397" s="268"/>
      <c r="M1397" s="45"/>
    </row>
    <row r="1398" spans="2:13" s="37" customFormat="1" x14ac:dyDescent="0.3">
      <c r="B1398" s="155"/>
      <c r="C1398" s="151"/>
      <c r="D1398" s="151"/>
      <c r="E1398" s="152"/>
      <c r="F1398" s="151"/>
      <c r="G1398" s="151"/>
      <c r="H1398" s="36"/>
      <c r="I1398" s="36"/>
      <c r="J1398" s="266"/>
      <c r="K1398" s="424"/>
      <c r="L1398" s="268"/>
      <c r="M1398" s="45"/>
    </row>
    <row r="1399" spans="2:13" s="37" customFormat="1" x14ac:dyDescent="0.3">
      <c r="B1399" s="155"/>
      <c r="C1399" s="151"/>
      <c r="D1399" s="151"/>
      <c r="E1399" s="152"/>
      <c r="F1399" s="151"/>
      <c r="G1399" s="151"/>
      <c r="H1399" s="36"/>
      <c r="I1399" s="36"/>
      <c r="J1399" s="266"/>
      <c r="K1399" s="424"/>
      <c r="L1399" s="268"/>
      <c r="M1399" s="45"/>
    </row>
    <row r="1400" spans="2:13" s="37" customFormat="1" x14ac:dyDescent="0.3">
      <c r="B1400" s="155"/>
      <c r="C1400" s="151"/>
      <c r="D1400" s="151"/>
      <c r="E1400" s="152"/>
      <c r="F1400" s="151"/>
      <c r="G1400" s="151"/>
      <c r="H1400" s="36"/>
      <c r="I1400" s="36"/>
      <c r="J1400" s="266"/>
      <c r="K1400" s="424"/>
      <c r="L1400" s="268"/>
      <c r="M1400" s="45"/>
    </row>
    <row r="1401" spans="2:13" s="37" customFormat="1" x14ac:dyDescent="0.3">
      <c r="B1401" s="155"/>
      <c r="C1401" s="151"/>
      <c r="D1401" s="151"/>
      <c r="E1401" s="152"/>
      <c r="F1401" s="151"/>
      <c r="G1401" s="151"/>
      <c r="H1401" s="36"/>
      <c r="I1401" s="36"/>
      <c r="J1401" s="266"/>
      <c r="K1401" s="424"/>
      <c r="L1401" s="268"/>
      <c r="M1401" s="45"/>
    </row>
    <row r="1402" spans="2:13" s="37" customFormat="1" x14ac:dyDescent="0.3">
      <c r="B1402" s="155"/>
      <c r="C1402" s="151"/>
      <c r="D1402" s="151"/>
      <c r="E1402" s="152"/>
      <c r="F1402" s="151"/>
      <c r="G1402" s="151"/>
      <c r="H1402" s="36"/>
      <c r="I1402" s="36"/>
      <c r="J1402" s="266"/>
      <c r="K1402" s="424"/>
      <c r="L1402" s="268"/>
      <c r="M1402" s="45"/>
    </row>
    <row r="1403" spans="2:13" s="37" customFormat="1" x14ac:dyDescent="0.3">
      <c r="B1403" s="155"/>
      <c r="C1403" s="151"/>
      <c r="D1403" s="151"/>
      <c r="E1403" s="152"/>
      <c r="F1403" s="151"/>
      <c r="G1403" s="151"/>
      <c r="H1403" s="36"/>
      <c r="I1403" s="36"/>
      <c r="J1403" s="266"/>
      <c r="K1403" s="424"/>
      <c r="L1403" s="268"/>
      <c r="M1403" s="45"/>
    </row>
    <row r="1404" spans="2:13" s="37" customFormat="1" x14ac:dyDescent="0.3">
      <c r="B1404" s="155"/>
      <c r="C1404" s="151"/>
      <c r="D1404" s="151"/>
      <c r="E1404" s="152"/>
      <c r="F1404" s="151"/>
      <c r="G1404" s="151"/>
      <c r="H1404" s="36"/>
      <c r="I1404" s="36"/>
      <c r="J1404" s="266"/>
      <c r="K1404" s="424"/>
      <c r="L1404" s="268"/>
      <c r="M1404" s="45"/>
    </row>
    <row r="1405" spans="2:13" s="37" customFormat="1" x14ac:dyDescent="0.3">
      <c r="B1405" s="155"/>
      <c r="C1405" s="151"/>
      <c r="D1405" s="151"/>
      <c r="E1405" s="152"/>
      <c r="F1405" s="151"/>
      <c r="G1405" s="151"/>
      <c r="H1405" s="36"/>
      <c r="I1405" s="36"/>
      <c r="J1405" s="266"/>
      <c r="K1405" s="424"/>
      <c r="L1405" s="268"/>
      <c r="M1405" s="45"/>
    </row>
    <row r="1406" spans="2:13" s="37" customFormat="1" x14ac:dyDescent="0.3">
      <c r="B1406" s="155"/>
      <c r="C1406" s="151"/>
      <c r="D1406" s="151"/>
      <c r="E1406" s="152"/>
      <c r="F1406" s="151"/>
      <c r="G1406" s="151"/>
      <c r="H1406" s="36"/>
      <c r="I1406" s="36"/>
      <c r="J1406" s="266"/>
      <c r="K1406" s="424"/>
      <c r="L1406" s="268"/>
      <c r="M1406" s="45"/>
    </row>
    <row r="1407" spans="2:13" s="37" customFormat="1" x14ac:dyDescent="0.3">
      <c r="B1407" s="155"/>
      <c r="C1407" s="151"/>
      <c r="D1407" s="151"/>
      <c r="E1407" s="152"/>
      <c r="F1407" s="151"/>
      <c r="G1407" s="151"/>
      <c r="H1407" s="36"/>
      <c r="I1407" s="36"/>
      <c r="J1407" s="266"/>
      <c r="K1407" s="424"/>
      <c r="L1407" s="268"/>
      <c r="M1407" s="45"/>
    </row>
    <row r="1408" spans="2:13" s="37" customFormat="1" x14ac:dyDescent="0.3">
      <c r="B1408" s="155"/>
      <c r="C1408" s="151"/>
      <c r="D1408" s="151"/>
      <c r="E1408" s="152"/>
      <c r="F1408" s="151"/>
      <c r="G1408" s="151"/>
      <c r="H1408" s="36"/>
      <c r="I1408" s="36"/>
      <c r="J1408" s="266"/>
      <c r="K1408" s="424"/>
      <c r="L1408" s="268"/>
      <c r="M1408" s="45"/>
    </row>
    <row r="1409" spans="2:13" s="37" customFormat="1" x14ac:dyDescent="0.3">
      <c r="B1409" s="155"/>
      <c r="C1409" s="151"/>
      <c r="D1409" s="151"/>
      <c r="E1409" s="152"/>
      <c r="F1409" s="151"/>
      <c r="G1409" s="151"/>
      <c r="H1409" s="36"/>
      <c r="I1409" s="36"/>
      <c r="J1409" s="266"/>
      <c r="K1409" s="424"/>
      <c r="L1409" s="268"/>
      <c r="M1409" s="45"/>
    </row>
    <row r="1410" spans="2:13" s="37" customFormat="1" x14ac:dyDescent="0.3">
      <c r="B1410" s="155"/>
      <c r="C1410" s="151"/>
      <c r="D1410" s="151"/>
      <c r="E1410" s="152"/>
      <c r="F1410" s="151"/>
      <c r="G1410" s="151"/>
      <c r="H1410" s="36"/>
      <c r="I1410" s="36"/>
      <c r="J1410" s="266"/>
      <c r="K1410" s="424"/>
      <c r="L1410" s="268"/>
      <c r="M1410" s="45"/>
    </row>
    <row r="1411" spans="2:13" s="37" customFormat="1" x14ac:dyDescent="0.3">
      <c r="B1411" s="155"/>
      <c r="C1411" s="151"/>
      <c r="D1411" s="151"/>
      <c r="E1411" s="152"/>
      <c r="F1411" s="151"/>
      <c r="G1411" s="151"/>
      <c r="H1411" s="36"/>
      <c r="I1411" s="36"/>
      <c r="J1411" s="266"/>
      <c r="K1411" s="424"/>
      <c r="L1411" s="268"/>
      <c r="M1411" s="45"/>
    </row>
    <row r="1412" spans="2:13" s="37" customFormat="1" x14ac:dyDescent="0.3">
      <c r="B1412" s="155"/>
      <c r="C1412" s="151"/>
      <c r="D1412" s="151"/>
      <c r="E1412" s="152"/>
      <c r="F1412" s="151"/>
      <c r="G1412" s="151"/>
      <c r="H1412" s="36"/>
      <c r="I1412" s="36"/>
      <c r="J1412" s="266"/>
      <c r="K1412" s="424"/>
      <c r="L1412" s="268"/>
      <c r="M1412" s="45"/>
    </row>
    <row r="1413" spans="2:13" s="37" customFormat="1" x14ac:dyDescent="0.3">
      <c r="B1413" s="155"/>
      <c r="C1413" s="151"/>
      <c r="D1413" s="151"/>
      <c r="E1413" s="152"/>
      <c r="F1413" s="151"/>
      <c r="G1413" s="151"/>
      <c r="H1413" s="36"/>
      <c r="I1413" s="36"/>
      <c r="J1413" s="266"/>
      <c r="K1413" s="424"/>
      <c r="L1413" s="268"/>
      <c r="M1413" s="45"/>
    </row>
    <row r="1414" spans="2:13" s="37" customFormat="1" x14ac:dyDescent="0.3">
      <c r="B1414" s="155"/>
      <c r="C1414" s="151"/>
      <c r="D1414" s="151"/>
      <c r="E1414" s="152"/>
      <c r="F1414" s="151"/>
      <c r="G1414" s="151"/>
      <c r="H1414" s="36"/>
      <c r="I1414" s="36"/>
      <c r="J1414" s="266"/>
      <c r="K1414" s="424"/>
      <c r="L1414" s="268"/>
      <c r="M1414" s="45"/>
    </row>
    <row r="1415" spans="2:13" s="37" customFormat="1" x14ac:dyDescent="0.3">
      <c r="B1415" s="155"/>
      <c r="C1415" s="151"/>
      <c r="D1415" s="151"/>
      <c r="E1415" s="152"/>
      <c r="F1415" s="151"/>
      <c r="G1415" s="151"/>
      <c r="H1415" s="36"/>
      <c r="I1415" s="36"/>
      <c r="J1415" s="266"/>
      <c r="K1415" s="424"/>
      <c r="L1415" s="268"/>
      <c r="M1415" s="45"/>
    </row>
    <row r="1416" spans="2:13" s="37" customFormat="1" x14ac:dyDescent="0.3">
      <c r="B1416" s="155"/>
      <c r="C1416" s="151"/>
      <c r="D1416" s="151"/>
      <c r="E1416" s="152"/>
      <c r="F1416" s="151"/>
      <c r="G1416" s="151"/>
      <c r="H1416" s="36"/>
      <c r="I1416" s="36"/>
      <c r="J1416" s="266"/>
      <c r="K1416" s="424"/>
      <c r="L1416" s="268"/>
      <c r="M1416" s="45"/>
    </row>
    <row r="1417" spans="2:13" s="37" customFormat="1" x14ac:dyDescent="0.3">
      <c r="B1417" s="155"/>
      <c r="C1417" s="151"/>
      <c r="D1417" s="151"/>
      <c r="E1417" s="152"/>
      <c r="F1417" s="151"/>
      <c r="G1417" s="151"/>
      <c r="H1417" s="36"/>
      <c r="I1417" s="36"/>
      <c r="J1417" s="266"/>
      <c r="K1417" s="424"/>
      <c r="L1417" s="268"/>
      <c r="M1417" s="45"/>
    </row>
    <row r="1418" spans="2:13" s="37" customFormat="1" x14ac:dyDescent="0.3">
      <c r="B1418" s="155"/>
      <c r="C1418" s="151"/>
      <c r="D1418" s="151"/>
      <c r="E1418" s="152"/>
      <c r="F1418" s="151"/>
      <c r="G1418" s="151"/>
      <c r="H1418" s="36"/>
      <c r="I1418" s="36"/>
      <c r="J1418" s="266"/>
      <c r="K1418" s="424"/>
      <c r="L1418" s="268"/>
      <c r="M1418" s="45"/>
    </row>
    <row r="1419" spans="2:13" s="37" customFormat="1" x14ac:dyDescent="0.3">
      <c r="B1419" s="155"/>
      <c r="C1419" s="151"/>
      <c r="D1419" s="151"/>
      <c r="E1419" s="152"/>
      <c r="F1419" s="151"/>
      <c r="G1419" s="151"/>
      <c r="H1419" s="36"/>
      <c r="I1419" s="36"/>
      <c r="J1419" s="266"/>
      <c r="K1419" s="424"/>
      <c r="L1419" s="268"/>
      <c r="M1419" s="45"/>
    </row>
    <row r="1420" spans="2:13" s="37" customFormat="1" x14ac:dyDescent="0.3">
      <c r="B1420" s="155"/>
      <c r="C1420" s="151"/>
      <c r="D1420" s="151"/>
      <c r="E1420" s="152"/>
      <c r="F1420" s="151"/>
      <c r="G1420" s="151"/>
      <c r="H1420" s="36"/>
      <c r="I1420" s="36"/>
      <c r="J1420" s="266"/>
      <c r="K1420" s="424"/>
      <c r="L1420" s="268"/>
      <c r="M1420" s="45"/>
    </row>
    <row r="1421" spans="2:13" s="37" customFormat="1" x14ac:dyDescent="0.3">
      <c r="B1421" s="155"/>
      <c r="C1421" s="151"/>
      <c r="D1421" s="151"/>
      <c r="E1421" s="152"/>
      <c r="F1421" s="151"/>
      <c r="G1421" s="151"/>
      <c r="H1421" s="36"/>
      <c r="I1421" s="36"/>
      <c r="J1421" s="266"/>
      <c r="K1421" s="424"/>
      <c r="L1421" s="268"/>
      <c r="M1421" s="45"/>
    </row>
    <row r="1422" spans="2:13" s="37" customFormat="1" x14ac:dyDescent="0.3">
      <c r="B1422" s="155"/>
      <c r="C1422" s="151"/>
      <c r="D1422" s="151"/>
      <c r="E1422" s="152"/>
      <c r="F1422" s="151"/>
      <c r="G1422" s="151"/>
      <c r="H1422" s="36"/>
      <c r="I1422" s="36"/>
      <c r="J1422" s="266"/>
      <c r="K1422" s="424"/>
      <c r="L1422" s="268"/>
      <c r="M1422" s="45"/>
    </row>
    <row r="1423" spans="2:13" s="37" customFormat="1" x14ac:dyDescent="0.3">
      <c r="B1423" s="155"/>
      <c r="C1423" s="151"/>
      <c r="D1423" s="151"/>
      <c r="E1423" s="152"/>
      <c r="F1423" s="151"/>
      <c r="G1423" s="151"/>
      <c r="H1423" s="36"/>
      <c r="I1423" s="36"/>
      <c r="J1423" s="266"/>
      <c r="K1423" s="424"/>
      <c r="L1423" s="268"/>
      <c r="M1423" s="45"/>
    </row>
    <row r="1424" spans="2:13" s="37" customFormat="1" x14ac:dyDescent="0.3">
      <c r="B1424" s="155"/>
      <c r="C1424" s="151"/>
      <c r="D1424" s="151"/>
      <c r="E1424" s="152"/>
      <c r="F1424" s="151"/>
      <c r="G1424" s="151"/>
      <c r="H1424" s="36"/>
      <c r="I1424" s="36"/>
      <c r="J1424" s="266"/>
      <c r="K1424" s="424"/>
      <c r="L1424" s="268"/>
      <c r="M1424" s="45"/>
    </row>
    <row r="1425" spans="2:13" s="37" customFormat="1" x14ac:dyDescent="0.3">
      <c r="B1425" s="155"/>
      <c r="C1425" s="151"/>
      <c r="D1425" s="151"/>
      <c r="E1425" s="152"/>
      <c r="F1425" s="151"/>
      <c r="G1425" s="151"/>
      <c r="H1425" s="36"/>
      <c r="I1425" s="36"/>
      <c r="J1425" s="266"/>
      <c r="K1425" s="424"/>
      <c r="L1425" s="268"/>
      <c r="M1425" s="45"/>
    </row>
    <row r="1426" spans="2:13" s="37" customFormat="1" x14ac:dyDescent="0.3">
      <c r="B1426" s="155"/>
      <c r="C1426" s="151"/>
      <c r="D1426" s="151"/>
      <c r="E1426" s="152"/>
      <c r="F1426" s="151"/>
      <c r="G1426" s="151"/>
      <c r="H1426" s="36"/>
      <c r="I1426" s="36"/>
      <c r="J1426" s="266"/>
      <c r="K1426" s="424"/>
      <c r="L1426" s="268"/>
      <c r="M1426" s="45"/>
    </row>
    <row r="1427" spans="2:13" s="37" customFormat="1" x14ac:dyDescent="0.3">
      <c r="B1427" s="155"/>
      <c r="C1427" s="151"/>
      <c r="D1427" s="151"/>
      <c r="E1427" s="152"/>
      <c r="F1427" s="151"/>
      <c r="G1427" s="151"/>
      <c r="H1427" s="36"/>
      <c r="I1427" s="36"/>
      <c r="J1427" s="266"/>
      <c r="K1427" s="424"/>
      <c r="L1427" s="268"/>
      <c r="M1427" s="45"/>
    </row>
    <row r="1428" spans="2:13" s="37" customFormat="1" x14ac:dyDescent="0.3">
      <c r="B1428" s="155"/>
      <c r="C1428" s="151"/>
      <c r="D1428" s="151"/>
      <c r="E1428" s="152"/>
      <c r="F1428" s="151"/>
      <c r="G1428" s="151"/>
      <c r="H1428" s="36"/>
      <c r="I1428" s="36"/>
      <c r="J1428" s="266"/>
      <c r="K1428" s="424"/>
      <c r="L1428" s="268"/>
      <c r="M1428" s="45"/>
    </row>
    <row r="1429" spans="2:13" s="37" customFormat="1" x14ac:dyDescent="0.3">
      <c r="B1429" s="155"/>
      <c r="C1429" s="151"/>
      <c r="D1429" s="151"/>
      <c r="E1429" s="152"/>
      <c r="F1429" s="151"/>
      <c r="G1429" s="151"/>
      <c r="H1429" s="36"/>
      <c r="I1429" s="36"/>
      <c r="J1429" s="266"/>
      <c r="K1429" s="424"/>
      <c r="L1429" s="268"/>
      <c r="M1429" s="45"/>
    </row>
    <row r="1430" spans="2:13" s="37" customFormat="1" x14ac:dyDescent="0.3">
      <c r="B1430" s="155"/>
      <c r="C1430" s="151"/>
      <c r="D1430" s="151"/>
      <c r="E1430" s="152"/>
      <c r="F1430" s="151"/>
      <c r="G1430" s="151"/>
      <c r="H1430" s="36"/>
      <c r="I1430" s="36"/>
      <c r="J1430" s="266"/>
      <c r="K1430" s="424"/>
      <c r="L1430" s="268"/>
      <c r="M1430" s="45"/>
    </row>
    <row r="1431" spans="2:13" s="37" customFormat="1" x14ac:dyDescent="0.3">
      <c r="B1431" s="155"/>
      <c r="C1431" s="151"/>
      <c r="D1431" s="151"/>
      <c r="E1431" s="152"/>
      <c r="F1431" s="151"/>
      <c r="G1431" s="151"/>
      <c r="H1431" s="36"/>
      <c r="I1431" s="36"/>
      <c r="J1431" s="266"/>
      <c r="K1431" s="424"/>
      <c r="L1431" s="268"/>
      <c r="M1431" s="45"/>
    </row>
    <row r="1432" spans="2:13" s="37" customFormat="1" x14ac:dyDescent="0.3">
      <c r="B1432" s="155"/>
      <c r="C1432" s="151"/>
      <c r="D1432" s="151"/>
      <c r="E1432" s="152"/>
      <c r="F1432" s="151"/>
      <c r="G1432" s="151"/>
      <c r="H1432" s="36"/>
      <c r="I1432" s="36"/>
      <c r="J1432" s="266"/>
      <c r="K1432" s="424"/>
      <c r="L1432" s="268"/>
      <c r="M1432" s="45"/>
    </row>
    <row r="1433" spans="2:13" s="37" customFormat="1" x14ac:dyDescent="0.3">
      <c r="B1433" s="155"/>
      <c r="C1433" s="151"/>
      <c r="D1433" s="151"/>
      <c r="E1433" s="152"/>
      <c r="F1433" s="151"/>
      <c r="G1433" s="151"/>
      <c r="H1433" s="36"/>
      <c r="I1433" s="36"/>
      <c r="J1433" s="266"/>
      <c r="K1433" s="424"/>
      <c r="L1433" s="268"/>
      <c r="M1433" s="45"/>
    </row>
    <row r="1434" spans="2:13" s="37" customFormat="1" x14ac:dyDescent="0.3">
      <c r="B1434" s="155"/>
      <c r="C1434" s="151"/>
      <c r="D1434" s="151"/>
      <c r="E1434" s="152"/>
      <c r="F1434" s="151"/>
      <c r="G1434" s="151"/>
      <c r="H1434" s="36"/>
      <c r="I1434" s="36"/>
      <c r="J1434" s="266"/>
      <c r="K1434" s="424"/>
      <c r="L1434" s="268"/>
      <c r="M1434" s="45"/>
    </row>
    <row r="1435" spans="2:13" s="37" customFormat="1" x14ac:dyDescent="0.3">
      <c r="B1435" s="155"/>
      <c r="C1435" s="151"/>
      <c r="D1435" s="151"/>
      <c r="E1435" s="152"/>
      <c r="F1435" s="151"/>
      <c r="G1435" s="151"/>
      <c r="H1435" s="36"/>
      <c r="I1435" s="36"/>
      <c r="J1435" s="266"/>
      <c r="K1435" s="424"/>
      <c r="L1435" s="268"/>
      <c r="M1435" s="45"/>
    </row>
    <row r="1436" spans="2:13" s="37" customFormat="1" x14ac:dyDescent="0.3">
      <c r="B1436" s="155"/>
      <c r="C1436" s="151"/>
      <c r="D1436" s="151"/>
      <c r="E1436" s="152"/>
      <c r="F1436" s="151"/>
      <c r="G1436" s="151"/>
      <c r="H1436" s="36"/>
      <c r="I1436" s="36"/>
      <c r="J1436" s="266"/>
      <c r="K1436" s="424"/>
      <c r="L1436" s="268"/>
      <c r="M1436" s="45"/>
    </row>
    <row r="1437" spans="2:13" s="37" customFormat="1" x14ac:dyDescent="0.3">
      <c r="B1437" s="155"/>
      <c r="C1437" s="151"/>
      <c r="D1437" s="151"/>
      <c r="E1437" s="152"/>
      <c r="F1437" s="151"/>
      <c r="G1437" s="151"/>
      <c r="H1437" s="36"/>
      <c r="I1437" s="36"/>
      <c r="J1437" s="266"/>
      <c r="K1437" s="424"/>
      <c r="L1437" s="268"/>
      <c r="M1437" s="45"/>
    </row>
    <row r="1438" spans="2:13" s="37" customFormat="1" x14ac:dyDescent="0.3">
      <c r="B1438" s="155"/>
      <c r="C1438" s="151"/>
      <c r="D1438" s="151"/>
      <c r="E1438" s="152"/>
      <c r="F1438" s="151"/>
      <c r="G1438" s="151"/>
      <c r="H1438" s="36"/>
      <c r="I1438" s="36"/>
      <c r="J1438" s="266"/>
      <c r="K1438" s="424"/>
      <c r="L1438" s="268"/>
      <c r="M1438" s="45"/>
    </row>
    <row r="1439" spans="2:13" s="37" customFormat="1" x14ac:dyDescent="0.3">
      <c r="B1439" s="155"/>
      <c r="C1439" s="151"/>
      <c r="D1439" s="151"/>
      <c r="E1439" s="152"/>
      <c r="F1439" s="151"/>
      <c r="G1439" s="151"/>
      <c r="H1439" s="36"/>
      <c r="I1439" s="36"/>
      <c r="J1439" s="266"/>
      <c r="K1439" s="424"/>
      <c r="L1439" s="268"/>
      <c r="M1439" s="45"/>
    </row>
    <row r="1440" spans="2:13" s="37" customFormat="1" x14ac:dyDescent="0.3">
      <c r="B1440" s="155"/>
      <c r="C1440" s="151"/>
      <c r="D1440" s="151"/>
      <c r="E1440" s="152"/>
      <c r="F1440" s="151"/>
      <c r="G1440" s="151"/>
      <c r="H1440" s="36"/>
      <c r="I1440" s="36"/>
      <c r="J1440" s="266"/>
      <c r="K1440" s="424"/>
      <c r="L1440" s="268"/>
      <c r="M1440" s="45"/>
    </row>
    <row r="1441" spans="2:13" s="37" customFormat="1" x14ac:dyDescent="0.3">
      <c r="B1441" s="155"/>
      <c r="C1441" s="151"/>
      <c r="D1441" s="151"/>
      <c r="E1441" s="152"/>
      <c r="F1441" s="151"/>
      <c r="G1441" s="151"/>
      <c r="H1441" s="36"/>
      <c r="I1441" s="36"/>
      <c r="J1441" s="266"/>
      <c r="K1441" s="424"/>
      <c r="L1441" s="268"/>
      <c r="M1441" s="45"/>
    </row>
    <row r="1442" spans="2:13" s="37" customFormat="1" x14ac:dyDescent="0.3">
      <c r="B1442" s="155"/>
      <c r="C1442" s="151"/>
      <c r="D1442" s="151"/>
      <c r="E1442" s="152"/>
      <c r="F1442" s="151"/>
      <c r="G1442" s="151"/>
      <c r="H1442" s="36"/>
      <c r="I1442" s="36"/>
      <c r="J1442" s="266"/>
      <c r="K1442" s="424"/>
      <c r="L1442" s="268"/>
      <c r="M1442" s="45"/>
    </row>
    <row r="1443" spans="2:13" s="37" customFormat="1" x14ac:dyDescent="0.3">
      <c r="B1443" s="155"/>
      <c r="C1443" s="151"/>
      <c r="D1443" s="151"/>
      <c r="E1443" s="152"/>
      <c r="F1443" s="151"/>
      <c r="G1443" s="151"/>
      <c r="H1443" s="36"/>
      <c r="I1443" s="36"/>
      <c r="J1443" s="266"/>
      <c r="K1443" s="424"/>
      <c r="L1443" s="268"/>
      <c r="M1443" s="45"/>
    </row>
    <row r="1444" spans="2:13" s="37" customFormat="1" x14ac:dyDescent="0.3">
      <c r="B1444" s="155"/>
      <c r="C1444" s="151"/>
      <c r="D1444" s="151"/>
      <c r="E1444" s="152"/>
      <c r="F1444" s="151"/>
      <c r="G1444" s="151"/>
      <c r="H1444" s="36"/>
      <c r="I1444" s="36"/>
      <c r="J1444" s="266"/>
      <c r="K1444" s="424"/>
      <c r="L1444" s="268"/>
      <c r="M1444" s="45"/>
    </row>
    <row r="1445" spans="2:13" s="37" customFormat="1" x14ac:dyDescent="0.3">
      <c r="B1445" s="155"/>
      <c r="C1445" s="151"/>
      <c r="D1445" s="151"/>
      <c r="E1445" s="152"/>
      <c r="F1445" s="151"/>
      <c r="G1445" s="151"/>
      <c r="H1445" s="36"/>
      <c r="I1445" s="36"/>
      <c r="J1445" s="266"/>
      <c r="K1445" s="424"/>
      <c r="L1445" s="268"/>
      <c r="M1445" s="45"/>
    </row>
    <row r="1446" spans="2:13" s="37" customFormat="1" x14ac:dyDescent="0.3">
      <c r="B1446" s="155"/>
      <c r="C1446" s="151"/>
      <c r="D1446" s="151"/>
      <c r="E1446" s="152"/>
      <c r="F1446" s="151"/>
      <c r="G1446" s="151"/>
      <c r="H1446" s="36"/>
      <c r="I1446" s="36"/>
      <c r="J1446" s="266"/>
      <c r="K1446" s="424"/>
      <c r="L1446" s="268"/>
      <c r="M1446" s="45"/>
    </row>
    <row r="1447" spans="2:13" s="37" customFormat="1" x14ac:dyDescent="0.3">
      <c r="B1447" s="155"/>
      <c r="C1447" s="151"/>
      <c r="D1447" s="151"/>
      <c r="E1447" s="152"/>
      <c r="F1447" s="151"/>
      <c r="G1447" s="151"/>
      <c r="H1447" s="36"/>
      <c r="I1447" s="36"/>
      <c r="J1447" s="266"/>
      <c r="K1447" s="424"/>
      <c r="L1447" s="268"/>
      <c r="M1447" s="45"/>
    </row>
    <row r="1448" spans="2:13" s="37" customFormat="1" x14ac:dyDescent="0.3">
      <c r="B1448" s="155"/>
      <c r="C1448" s="151"/>
      <c r="D1448" s="151"/>
      <c r="E1448" s="152"/>
      <c r="F1448" s="151"/>
      <c r="G1448" s="151"/>
      <c r="H1448" s="36"/>
      <c r="I1448" s="36"/>
      <c r="J1448" s="266"/>
      <c r="K1448" s="424"/>
      <c r="L1448" s="268"/>
      <c r="M1448" s="45"/>
    </row>
    <row r="1449" spans="2:13" s="37" customFormat="1" x14ac:dyDescent="0.3">
      <c r="B1449" s="155"/>
      <c r="C1449" s="151"/>
      <c r="D1449" s="151"/>
      <c r="E1449" s="152"/>
      <c r="F1449" s="151"/>
      <c r="G1449" s="151"/>
      <c r="H1449" s="36"/>
      <c r="I1449" s="36"/>
      <c r="J1449" s="266"/>
      <c r="K1449" s="424"/>
      <c r="L1449" s="268"/>
      <c r="M1449" s="45"/>
    </row>
    <row r="1450" spans="2:13" s="37" customFormat="1" x14ac:dyDescent="0.3">
      <c r="B1450" s="155"/>
      <c r="C1450" s="151"/>
      <c r="D1450" s="151"/>
      <c r="E1450" s="152"/>
      <c r="F1450" s="151"/>
      <c r="G1450" s="151"/>
      <c r="H1450" s="36"/>
      <c r="I1450" s="36"/>
      <c r="J1450" s="266"/>
      <c r="K1450" s="424"/>
      <c r="L1450" s="268"/>
      <c r="M1450" s="45"/>
    </row>
    <row r="1451" spans="2:13" s="37" customFormat="1" x14ac:dyDescent="0.3">
      <c r="B1451" s="155"/>
      <c r="C1451" s="151"/>
      <c r="D1451" s="151"/>
      <c r="E1451" s="152"/>
      <c r="F1451" s="151"/>
      <c r="G1451" s="151"/>
      <c r="H1451" s="36"/>
      <c r="I1451" s="36"/>
      <c r="J1451" s="266"/>
      <c r="K1451" s="424"/>
      <c r="L1451" s="268"/>
      <c r="M1451" s="45"/>
    </row>
    <row r="1452" spans="2:13" s="37" customFormat="1" x14ac:dyDescent="0.3">
      <c r="B1452" s="155"/>
      <c r="C1452" s="151"/>
      <c r="D1452" s="151"/>
      <c r="E1452" s="152"/>
      <c r="F1452" s="151"/>
      <c r="G1452" s="151"/>
      <c r="H1452" s="36"/>
      <c r="I1452" s="36"/>
      <c r="J1452" s="266"/>
      <c r="K1452" s="424"/>
      <c r="L1452" s="268"/>
      <c r="M1452" s="45"/>
    </row>
    <row r="1453" spans="2:13" s="37" customFormat="1" x14ac:dyDescent="0.3">
      <c r="B1453" s="155"/>
      <c r="C1453" s="151"/>
      <c r="D1453" s="151"/>
      <c r="E1453" s="152"/>
      <c r="F1453" s="151"/>
      <c r="G1453" s="151"/>
      <c r="H1453" s="36"/>
      <c r="I1453" s="36"/>
      <c r="J1453" s="266"/>
      <c r="K1453" s="424"/>
      <c r="L1453" s="268"/>
      <c r="M1453" s="45"/>
    </row>
    <row r="1454" spans="2:13" s="37" customFormat="1" x14ac:dyDescent="0.3">
      <c r="B1454" s="155"/>
      <c r="C1454" s="151"/>
      <c r="D1454" s="151"/>
      <c r="E1454" s="152"/>
      <c r="F1454" s="151"/>
      <c r="G1454" s="151"/>
      <c r="H1454" s="36"/>
      <c r="I1454" s="36"/>
      <c r="J1454" s="266"/>
      <c r="K1454" s="424"/>
      <c r="L1454" s="268"/>
      <c r="M1454" s="45"/>
    </row>
    <row r="1455" spans="2:13" s="37" customFormat="1" x14ac:dyDescent="0.3">
      <c r="B1455" s="155"/>
      <c r="C1455" s="151"/>
      <c r="D1455" s="151"/>
      <c r="E1455" s="152"/>
      <c r="F1455" s="151"/>
      <c r="G1455" s="151"/>
      <c r="H1455" s="36"/>
      <c r="I1455" s="36"/>
      <c r="J1455" s="266"/>
      <c r="K1455" s="424"/>
      <c r="L1455" s="268"/>
      <c r="M1455" s="45"/>
    </row>
    <row r="1456" spans="2:13" s="37" customFormat="1" x14ac:dyDescent="0.3">
      <c r="B1456" s="155"/>
      <c r="C1456" s="151"/>
      <c r="D1456" s="151"/>
      <c r="E1456" s="152"/>
      <c r="F1456" s="151"/>
      <c r="G1456" s="151"/>
      <c r="H1456" s="36"/>
      <c r="I1456" s="36"/>
      <c r="J1456" s="266"/>
      <c r="K1456" s="424"/>
      <c r="L1456" s="268"/>
      <c r="M1456" s="45"/>
    </row>
    <row r="1457" spans="2:13" s="37" customFormat="1" x14ac:dyDescent="0.3">
      <c r="B1457" s="155"/>
      <c r="C1457" s="151"/>
      <c r="D1457" s="151"/>
      <c r="E1457" s="152"/>
      <c r="F1457" s="151"/>
      <c r="G1457" s="151"/>
      <c r="H1457" s="36"/>
      <c r="I1457" s="36"/>
      <c r="J1457" s="266"/>
      <c r="K1457" s="424"/>
      <c r="L1457" s="268"/>
      <c r="M1457" s="45"/>
    </row>
    <row r="1458" spans="2:13" s="37" customFormat="1" x14ac:dyDescent="0.3">
      <c r="B1458" s="155"/>
      <c r="C1458" s="151"/>
      <c r="D1458" s="151"/>
      <c r="E1458" s="152"/>
      <c r="F1458" s="151"/>
      <c r="G1458" s="151"/>
      <c r="H1458" s="36"/>
      <c r="I1458" s="36"/>
      <c r="J1458" s="266"/>
      <c r="K1458" s="424"/>
      <c r="L1458" s="268"/>
      <c r="M1458" s="45"/>
    </row>
    <row r="1459" spans="2:13" s="37" customFormat="1" x14ac:dyDescent="0.3">
      <c r="B1459" s="155"/>
      <c r="C1459" s="151"/>
      <c r="D1459" s="151"/>
      <c r="E1459" s="152"/>
      <c r="F1459" s="151"/>
      <c r="G1459" s="151"/>
      <c r="H1459" s="36"/>
      <c r="I1459" s="36"/>
      <c r="J1459" s="266"/>
      <c r="K1459" s="424"/>
      <c r="L1459" s="268"/>
      <c r="M1459" s="45"/>
    </row>
    <row r="1460" spans="2:13" s="37" customFormat="1" x14ac:dyDescent="0.3">
      <c r="B1460" s="155"/>
      <c r="C1460" s="151"/>
      <c r="D1460" s="151"/>
      <c r="E1460" s="152"/>
      <c r="F1460" s="151"/>
      <c r="G1460" s="151"/>
      <c r="H1460" s="36"/>
      <c r="I1460" s="36"/>
      <c r="J1460" s="266"/>
      <c r="K1460" s="424"/>
      <c r="L1460" s="268"/>
      <c r="M1460" s="45"/>
    </row>
    <row r="1461" spans="2:13" s="37" customFormat="1" x14ac:dyDescent="0.3">
      <c r="B1461" s="155"/>
      <c r="C1461" s="151"/>
      <c r="D1461" s="151"/>
      <c r="E1461" s="152"/>
      <c r="F1461" s="151"/>
      <c r="G1461" s="151"/>
      <c r="H1461" s="36"/>
      <c r="I1461" s="36"/>
      <c r="J1461" s="266"/>
      <c r="K1461" s="424"/>
      <c r="L1461" s="268"/>
      <c r="M1461" s="45"/>
    </row>
    <row r="1462" spans="2:13" s="37" customFormat="1" x14ac:dyDescent="0.3">
      <c r="B1462" s="155"/>
      <c r="C1462" s="151"/>
      <c r="D1462" s="151"/>
      <c r="E1462" s="152"/>
      <c r="F1462" s="151"/>
      <c r="G1462" s="151"/>
      <c r="H1462" s="36"/>
      <c r="I1462" s="36"/>
      <c r="J1462" s="266"/>
      <c r="K1462" s="424"/>
      <c r="L1462" s="268"/>
      <c r="M1462" s="45"/>
    </row>
    <row r="1463" spans="2:13" s="37" customFormat="1" x14ac:dyDescent="0.3">
      <c r="B1463" s="155"/>
      <c r="C1463" s="151"/>
      <c r="D1463" s="151"/>
      <c r="E1463" s="152"/>
      <c r="F1463" s="151"/>
      <c r="G1463" s="151"/>
      <c r="H1463" s="36"/>
      <c r="I1463" s="36"/>
      <c r="J1463" s="266"/>
      <c r="K1463" s="424"/>
      <c r="L1463" s="268"/>
      <c r="M1463" s="45"/>
    </row>
    <row r="1464" spans="2:13" s="37" customFormat="1" x14ac:dyDescent="0.3">
      <c r="B1464" s="155"/>
      <c r="C1464" s="151"/>
      <c r="D1464" s="151"/>
      <c r="E1464" s="152"/>
      <c r="F1464" s="151"/>
      <c r="G1464" s="151"/>
      <c r="H1464" s="36"/>
      <c r="I1464" s="36"/>
      <c r="J1464" s="266"/>
      <c r="K1464" s="424"/>
      <c r="L1464" s="268"/>
      <c r="M1464" s="45"/>
    </row>
    <row r="1465" spans="2:13" s="37" customFormat="1" x14ac:dyDescent="0.3">
      <c r="B1465" s="155"/>
      <c r="C1465" s="151"/>
      <c r="D1465" s="151"/>
      <c r="E1465" s="152"/>
      <c r="F1465" s="151"/>
      <c r="G1465" s="151"/>
      <c r="H1465" s="36"/>
      <c r="I1465" s="36"/>
      <c r="J1465" s="266"/>
      <c r="K1465" s="424"/>
      <c r="L1465" s="268"/>
      <c r="M1465" s="45"/>
    </row>
    <row r="1466" spans="2:13" s="37" customFormat="1" x14ac:dyDescent="0.3">
      <c r="B1466" s="155"/>
      <c r="C1466" s="151"/>
      <c r="D1466" s="151"/>
      <c r="E1466" s="152"/>
      <c r="F1466" s="151"/>
      <c r="G1466" s="151"/>
      <c r="H1466" s="36"/>
      <c r="I1466" s="36"/>
      <c r="J1466" s="266"/>
      <c r="K1466" s="424"/>
      <c r="L1466" s="268"/>
      <c r="M1466" s="45"/>
    </row>
    <row r="1467" spans="2:13" s="37" customFormat="1" x14ac:dyDescent="0.3">
      <c r="B1467" s="155"/>
      <c r="C1467" s="151"/>
      <c r="D1467" s="151"/>
      <c r="E1467" s="152"/>
      <c r="F1467" s="151"/>
      <c r="G1467" s="151"/>
      <c r="H1467" s="36"/>
      <c r="I1467" s="36"/>
      <c r="J1467" s="266"/>
      <c r="K1467" s="424"/>
      <c r="L1467" s="268"/>
      <c r="M1467" s="45"/>
    </row>
    <row r="1468" spans="2:13" s="37" customFormat="1" x14ac:dyDescent="0.3">
      <c r="B1468" s="155"/>
      <c r="C1468" s="151"/>
      <c r="D1468" s="151"/>
      <c r="E1468" s="152"/>
      <c r="F1468" s="151"/>
      <c r="G1468" s="151"/>
      <c r="H1468" s="36"/>
      <c r="I1468" s="36"/>
      <c r="J1468" s="266"/>
      <c r="K1468" s="424"/>
      <c r="L1468" s="268"/>
      <c r="M1468" s="45"/>
    </row>
    <row r="1469" spans="2:13" s="37" customFormat="1" x14ac:dyDescent="0.3">
      <c r="B1469" s="155"/>
      <c r="C1469" s="151"/>
      <c r="D1469" s="151"/>
      <c r="E1469" s="152"/>
      <c r="F1469" s="151"/>
      <c r="G1469" s="151"/>
      <c r="H1469" s="36"/>
      <c r="I1469" s="36"/>
      <c r="J1469" s="266"/>
      <c r="K1469" s="424"/>
      <c r="L1469" s="268"/>
      <c r="M1469" s="45"/>
    </row>
    <row r="1470" spans="2:13" s="37" customFormat="1" x14ac:dyDescent="0.3">
      <c r="B1470" s="155"/>
      <c r="C1470" s="151"/>
      <c r="D1470" s="151"/>
      <c r="E1470" s="152"/>
      <c r="F1470" s="151"/>
      <c r="G1470" s="151"/>
      <c r="H1470" s="36"/>
      <c r="I1470" s="36"/>
      <c r="J1470" s="266"/>
      <c r="K1470" s="424"/>
      <c r="L1470" s="268"/>
      <c r="M1470" s="45"/>
    </row>
    <row r="1471" spans="2:13" s="37" customFormat="1" x14ac:dyDescent="0.3">
      <c r="B1471" s="155"/>
      <c r="C1471" s="151"/>
      <c r="D1471" s="151"/>
      <c r="E1471" s="152"/>
      <c r="F1471" s="151"/>
      <c r="G1471" s="151"/>
      <c r="H1471" s="36"/>
      <c r="I1471" s="36"/>
      <c r="J1471" s="266"/>
      <c r="K1471" s="424"/>
      <c r="L1471" s="268"/>
      <c r="M1471" s="45"/>
    </row>
    <row r="1472" spans="2:13" s="37" customFormat="1" x14ac:dyDescent="0.3">
      <c r="B1472" s="155"/>
      <c r="C1472" s="151"/>
      <c r="D1472" s="151"/>
      <c r="E1472" s="152"/>
      <c r="F1472" s="151"/>
      <c r="G1472" s="151"/>
      <c r="H1472" s="36"/>
      <c r="I1472" s="36"/>
      <c r="J1472" s="266"/>
      <c r="K1472" s="424"/>
      <c r="L1472" s="268"/>
      <c r="M1472" s="45"/>
    </row>
    <row r="1473" spans="2:13" s="37" customFormat="1" x14ac:dyDescent="0.3">
      <c r="B1473" s="155"/>
      <c r="C1473" s="151"/>
      <c r="D1473" s="151"/>
      <c r="E1473" s="152"/>
      <c r="F1473" s="151"/>
      <c r="G1473" s="151"/>
      <c r="H1473" s="36"/>
      <c r="I1473" s="36"/>
      <c r="J1473" s="266"/>
      <c r="K1473" s="424"/>
      <c r="L1473" s="268"/>
      <c r="M1473" s="45"/>
    </row>
    <row r="1474" spans="2:13" s="37" customFormat="1" x14ac:dyDescent="0.3">
      <c r="B1474" s="155"/>
      <c r="C1474" s="151"/>
      <c r="D1474" s="151"/>
      <c r="E1474" s="152"/>
      <c r="F1474" s="151"/>
      <c r="G1474" s="151"/>
      <c r="H1474" s="36"/>
      <c r="I1474" s="36"/>
      <c r="J1474" s="266"/>
      <c r="K1474" s="424"/>
      <c r="L1474" s="268"/>
      <c r="M1474" s="45"/>
    </row>
    <row r="1475" spans="2:13" s="37" customFormat="1" x14ac:dyDescent="0.3">
      <c r="B1475" s="155"/>
      <c r="C1475" s="151"/>
      <c r="D1475" s="151"/>
      <c r="E1475" s="152"/>
      <c r="F1475" s="151"/>
      <c r="G1475" s="151"/>
      <c r="H1475" s="36"/>
      <c r="I1475" s="36"/>
      <c r="J1475" s="266"/>
      <c r="K1475" s="424"/>
      <c r="L1475" s="268"/>
      <c r="M1475" s="45"/>
    </row>
    <row r="1476" spans="2:13" s="37" customFormat="1" x14ac:dyDescent="0.3">
      <c r="B1476" s="155"/>
      <c r="C1476" s="151"/>
      <c r="D1476" s="151"/>
      <c r="E1476" s="152"/>
      <c r="F1476" s="151"/>
      <c r="G1476" s="151"/>
      <c r="H1476" s="36"/>
      <c r="I1476" s="36"/>
      <c r="J1476" s="266"/>
      <c r="K1476" s="424"/>
      <c r="L1476" s="268"/>
      <c r="M1476" s="45"/>
    </row>
    <row r="1477" spans="2:13" s="37" customFormat="1" x14ac:dyDescent="0.3">
      <c r="B1477" s="155"/>
      <c r="C1477" s="151"/>
      <c r="D1477" s="151"/>
      <c r="E1477" s="152"/>
      <c r="F1477" s="151"/>
      <c r="G1477" s="151"/>
      <c r="H1477" s="36"/>
      <c r="I1477" s="36"/>
      <c r="J1477" s="266"/>
      <c r="K1477" s="424"/>
      <c r="L1477" s="268"/>
      <c r="M1477" s="45"/>
    </row>
    <row r="1478" spans="2:13" s="37" customFormat="1" x14ac:dyDescent="0.3">
      <c r="B1478" s="155"/>
      <c r="C1478" s="151"/>
      <c r="D1478" s="151"/>
      <c r="E1478" s="152"/>
      <c r="F1478" s="151"/>
      <c r="G1478" s="151"/>
      <c r="H1478" s="36"/>
      <c r="I1478" s="36"/>
      <c r="J1478" s="266"/>
      <c r="K1478" s="424"/>
      <c r="L1478" s="268"/>
      <c r="M1478" s="45"/>
    </row>
    <row r="1479" spans="2:13" s="37" customFormat="1" x14ac:dyDescent="0.3">
      <c r="B1479" s="155"/>
      <c r="C1479" s="151"/>
      <c r="D1479" s="151"/>
      <c r="E1479" s="152"/>
      <c r="F1479" s="151"/>
      <c r="G1479" s="151"/>
      <c r="H1479" s="36"/>
      <c r="I1479" s="36"/>
      <c r="J1479" s="266"/>
      <c r="K1479" s="424"/>
      <c r="L1479" s="268"/>
      <c r="M1479" s="45"/>
    </row>
    <row r="1480" spans="2:13" s="37" customFormat="1" x14ac:dyDescent="0.3">
      <c r="B1480" s="155"/>
      <c r="C1480" s="151"/>
      <c r="D1480" s="151"/>
      <c r="E1480" s="152"/>
      <c r="F1480" s="151"/>
      <c r="G1480" s="151"/>
      <c r="H1480" s="36"/>
      <c r="I1480" s="36"/>
      <c r="J1480" s="266"/>
      <c r="K1480" s="424"/>
      <c r="L1480" s="268"/>
      <c r="M1480" s="45"/>
    </row>
    <row r="1481" spans="2:13" s="37" customFormat="1" x14ac:dyDescent="0.3">
      <c r="B1481" s="155"/>
      <c r="C1481" s="151"/>
      <c r="D1481" s="151"/>
      <c r="E1481" s="152"/>
      <c r="F1481" s="151"/>
      <c r="G1481" s="151"/>
      <c r="H1481" s="36"/>
      <c r="I1481" s="36"/>
      <c r="J1481" s="266"/>
      <c r="K1481" s="424"/>
      <c r="L1481" s="268"/>
      <c r="M1481" s="45"/>
    </row>
    <row r="1482" spans="2:13" s="37" customFormat="1" x14ac:dyDescent="0.3">
      <c r="B1482" s="155"/>
      <c r="C1482" s="151"/>
      <c r="D1482" s="151"/>
      <c r="E1482" s="152"/>
      <c r="F1482" s="151"/>
      <c r="G1482" s="151"/>
      <c r="H1482" s="36"/>
      <c r="I1482" s="36"/>
      <c r="J1482" s="266"/>
      <c r="K1482" s="424"/>
      <c r="L1482" s="268"/>
      <c r="M1482" s="45"/>
    </row>
    <row r="1483" spans="2:13" s="37" customFormat="1" x14ac:dyDescent="0.3">
      <c r="B1483" s="155"/>
      <c r="C1483" s="151"/>
      <c r="D1483" s="151"/>
      <c r="E1483" s="152"/>
      <c r="F1483" s="151"/>
      <c r="G1483" s="151"/>
      <c r="H1483" s="36"/>
      <c r="I1483" s="36"/>
      <c r="J1483" s="266"/>
      <c r="K1483" s="424"/>
      <c r="L1483" s="268"/>
      <c r="M1483" s="45"/>
    </row>
    <row r="1484" spans="2:13" s="37" customFormat="1" x14ac:dyDescent="0.3">
      <c r="B1484" s="155"/>
      <c r="C1484" s="151"/>
      <c r="D1484" s="151"/>
      <c r="E1484" s="152"/>
      <c r="F1484" s="151"/>
      <c r="G1484" s="151"/>
      <c r="H1484" s="36"/>
      <c r="I1484" s="36"/>
      <c r="J1484" s="266"/>
      <c r="K1484" s="424"/>
      <c r="L1484" s="268"/>
      <c r="M1484" s="45"/>
    </row>
    <row r="1485" spans="2:13" s="37" customFormat="1" x14ac:dyDescent="0.3">
      <c r="B1485" s="155"/>
      <c r="C1485" s="151"/>
      <c r="D1485" s="151"/>
      <c r="E1485" s="152"/>
      <c r="F1485" s="151"/>
      <c r="G1485" s="151"/>
      <c r="H1485" s="36"/>
      <c r="I1485" s="36"/>
      <c r="J1485" s="266"/>
      <c r="K1485" s="424"/>
      <c r="L1485" s="268"/>
      <c r="M1485" s="45"/>
    </row>
    <row r="1486" spans="2:13" s="37" customFormat="1" x14ac:dyDescent="0.3">
      <c r="B1486" s="155"/>
      <c r="C1486" s="151"/>
      <c r="D1486" s="151"/>
      <c r="E1486" s="152"/>
      <c r="F1486" s="151"/>
      <c r="G1486" s="151"/>
      <c r="H1486" s="36"/>
      <c r="I1486" s="36"/>
      <c r="J1486" s="266"/>
      <c r="K1486" s="424"/>
      <c r="L1486" s="268"/>
      <c r="M1486" s="45"/>
    </row>
    <row r="1487" spans="2:13" s="37" customFormat="1" x14ac:dyDescent="0.3">
      <c r="B1487" s="155"/>
      <c r="C1487" s="151"/>
      <c r="D1487" s="151"/>
      <c r="E1487" s="152"/>
      <c r="F1487" s="151"/>
      <c r="G1487" s="151"/>
      <c r="H1487" s="36"/>
      <c r="I1487" s="36"/>
      <c r="J1487" s="266"/>
      <c r="K1487" s="424"/>
      <c r="L1487" s="268"/>
      <c r="M1487" s="45"/>
    </row>
    <row r="1488" spans="2:13" s="37" customFormat="1" x14ac:dyDescent="0.3">
      <c r="B1488" s="155"/>
      <c r="C1488" s="151"/>
      <c r="D1488" s="151"/>
      <c r="E1488" s="152"/>
      <c r="F1488" s="151"/>
      <c r="G1488" s="151"/>
      <c r="H1488" s="36"/>
      <c r="I1488" s="36"/>
      <c r="J1488" s="266"/>
      <c r="K1488" s="424"/>
      <c r="L1488" s="268"/>
      <c r="M1488" s="45"/>
    </row>
    <row r="1489" spans="2:13" s="37" customFormat="1" x14ac:dyDescent="0.3">
      <c r="B1489" s="155"/>
      <c r="C1489" s="151"/>
      <c r="D1489" s="151"/>
      <c r="E1489" s="152"/>
      <c r="F1489" s="151"/>
      <c r="G1489" s="151"/>
      <c r="H1489" s="36"/>
      <c r="I1489" s="36"/>
      <c r="J1489" s="266"/>
      <c r="K1489" s="424"/>
      <c r="L1489" s="268"/>
      <c r="M1489" s="45"/>
    </row>
    <row r="1490" spans="2:13" s="37" customFormat="1" x14ac:dyDescent="0.3">
      <c r="B1490" s="155"/>
      <c r="C1490" s="151"/>
      <c r="D1490" s="151"/>
      <c r="E1490" s="152"/>
      <c r="F1490" s="151"/>
      <c r="G1490" s="151"/>
      <c r="H1490" s="36"/>
      <c r="I1490" s="36"/>
      <c r="J1490" s="266"/>
      <c r="K1490" s="424"/>
      <c r="L1490" s="268"/>
      <c r="M1490" s="45"/>
    </row>
    <row r="1491" spans="2:13" s="37" customFormat="1" x14ac:dyDescent="0.3">
      <c r="B1491" s="155"/>
      <c r="C1491" s="151"/>
      <c r="D1491" s="151"/>
      <c r="E1491" s="152"/>
      <c r="F1491" s="151"/>
      <c r="G1491" s="151"/>
      <c r="H1491" s="36"/>
      <c r="I1491" s="36"/>
      <c r="J1491" s="266"/>
      <c r="K1491" s="424"/>
      <c r="L1491" s="268"/>
      <c r="M1491" s="45"/>
    </row>
    <row r="1492" spans="2:13" s="37" customFormat="1" x14ac:dyDescent="0.3">
      <c r="B1492" s="155"/>
      <c r="C1492" s="151"/>
      <c r="D1492" s="151"/>
      <c r="E1492" s="152"/>
      <c r="F1492" s="151"/>
      <c r="G1492" s="151"/>
      <c r="H1492" s="36"/>
      <c r="I1492" s="36"/>
      <c r="J1492" s="266"/>
      <c r="K1492" s="424"/>
      <c r="L1492" s="268"/>
      <c r="M1492" s="45"/>
    </row>
    <row r="1493" spans="2:13" s="37" customFormat="1" x14ac:dyDescent="0.3">
      <c r="B1493" s="155"/>
      <c r="C1493" s="151"/>
      <c r="D1493" s="151"/>
      <c r="E1493" s="152"/>
      <c r="F1493" s="151"/>
      <c r="G1493" s="151"/>
      <c r="H1493" s="36"/>
      <c r="I1493" s="36"/>
      <c r="J1493" s="266"/>
      <c r="K1493" s="424"/>
      <c r="L1493" s="268"/>
      <c r="M1493" s="45"/>
    </row>
    <row r="1494" spans="2:13" s="37" customFormat="1" x14ac:dyDescent="0.3">
      <c r="B1494" s="155"/>
      <c r="C1494" s="151"/>
      <c r="D1494" s="151"/>
      <c r="E1494" s="152"/>
      <c r="F1494" s="151"/>
      <c r="G1494" s="151"/>
      <c r="H1494" s="36"/>
      <c r="I1494" s="36"/>
      <c r="J1494" s="266"/>
      <c r="K1494" s="424"/>
      <c r="L1494" s="268"/>
      <c r="M1494" s="45"/>
    </row>
    <row r="1495" spans="2:13" s="37" customFormat="1" x14ac:dyDescent="0.3">
      <c r="B1495" s="155"/>
      <c r="C1495" s="151"/>
      <c r="D1495" s="151"/>
      <c r="E1495" s="152"/>
      <c r="F1495" s="151"/>
      <c r="G1495" s="151"/>
      <c r="H1495" s="36"/>
      <c r="I1495" s="36"/>
      <c r="J1495" s="266"/>
      <c r="K1495" s="424"/>
      <c r="L1495" s="268"/>
      <c r="M1495" s="45"/>
    </row>
    <row r="1496" spans="2:13" s="37" customFormat="1" x14ac:dyDescent="0.3">
      <c r="B1496" s="155"/>
      <c r="C1496" s="151"/>
      <c r="D1496" s="151"/>
      <c r="E1496" s="152"/>
      <c r="F1496" s="151"/>
      <c r="G1496" s="151"/>
      <c r="H1496" s="36"/>
      <c r="I1496" s="36"/>
      <c r="J1496" s="266"/>
      <c r="K1496" s="424"/>
      <c r="L1496" s="268"/>
      <c r="M1496" s="45"/>
    </row>
    <row r="1497" spans="2:13" s="37" customFormat="1" x14ac:dyDescent="0.3">
      <c r="B1497" s="155"/>
      <c r="C1497" s="151"/>
      <c r="D1497" s="151"/>
      <c r="E1497" s="152"/>
      <c r="F1497" s="151"/>
      <c r="G1497" s="151"/>
      <c r="H1497" s="36"/>
      <c r="I1497" s="36"/>
      <c r="J1497" s="266"/>
      <c r="K1497" s="424"/>
      <c r="L1497" s="268"/>
      <c r="M1497" s="45"/>
    </row>
    <row r="1498" spans="2:13" s="37" customFormat="1" x14ac:dyDescent="0.3">
      <c r="B1498" s="155"/>
      <c r="C1498" s="151"/>
      <c r="D1498" s="151"/>
      <c r="E1498" s="152"/>
      <c r="F1498" s="151"/>
      <c r="G1498" s="151"/>
      <c r="H1498" s="36"/>
      <c r="I1498" s="36"/>
      <c r="J1498" s="266"/>
      <c r="K1498" s="424"/>
      <c r="L1498" s="268"/>
      <c r="M1498" s="45"/>
    </row>
    <row r="1499" spans="2:13" s="37" customFormat="1" x14ac:dyDescent="0.3">
      <c r="B1499" s="155"/>
      <c r="C1499" s="151"/>
      <c r="D1499" s="151"/>
      <c r="E1499" s="152"/>
      <c r="F1499" s="151"/>
      <c r="G1499" s="151"/>
      <c r="H1499" s="36"/>
      <c r="I1499" s="36"/>
      <c r="J1499" s="266"/>
      <c r="K1499" s="424"/>
      <c r="L1499" s="268"/>
      <c r="M1499" s="45"/>
    </row>
    <row r="1500" spans="2:13" s="37" customFormat="1" x14ac:dyDescent="0.3">
      <c r="B1500" s="155"/>
      <c r="C1500" s="151"/>
      <c r="D1500" s="151"/>
      <c r="E1500" s="152"/>
      <c r="F1500" s="151"/>
      <c r="G1500" s="151"/>
      <c r="H1500" s="36"/>
      <c r="I1500" s="36"/>
      <c r="J1500" s="266"/>
      <c r="K1500" s="424"/>
      <c r="L1500" s="268"/>
      <c r="M1500" s="45"/>
    </row>
    <row r="1501" spans="2:13" s="37" customFormat="1" x14ac:dyDescent="0.3">
      <c r="B1501" s="155"/>
      <c r="C1501" s="151"/>
      <c r="D1501" s="151"/>
      <c r="E1501" s="152"/>
      <c r="F1501" s="151"/>
      <c r="G1501" s="151"/>
      <c r="H1501" s="36"/>
      <c r="I1501" s="36"/>
      <c r="J1501" s="266"/>
      <c r="K1501" s="424"/>
      <c r="L1501" s="268"/>
      <c r="M1501" s="45"/>
    </row>
    <row r="1502" spans="2:13" s="37" customFormat="1" x14ac:dyDescent="0.3">
      <c r="B1502" s="155"/>
      <c r="C1502" s="151"/>
      <c r="D1502" s="151"/>
      <c r="E1502" s="152"/>
      <c r="F1502" s="151"/>
      <c r="G1502" s="151"/>
      <c r="H1502" s="36"/>
      <c r="I1502" s="36"/>
      <c r="J1502" s="266"/>
      <c r="K1502" s="424"/>
      <c r="L1502" s="268"/>
      <c r="M1502" s="45"/>
    </row>
    <row r="1503" spans="2:13" s="37" customFormat="1" x14ac:dyDescent="0.3">
      <c r="B1503" s="155"/>
      <c r="C1503" s="151"/>
      <c r="D1503" s="151"/>
      <c r="E1503" s="152"/>
      <c r="F1503" s="151"/>
      <c r="G1503" s="151"/>
      <c r="H1503" s="36"/>
      <c r="I1503" s="36"/>
      <c r="J1503" s="266"/>
      <c r="K1503" s="424"/>
      <c r="L1503" s="268"/>
      <c r="M1503" s="45"/>
    </row>
    <row r="1504" spans="2:13" s="37" customFormat="1" x14ac:dyDescent="0.3">
      <c r="B1504" s="155"/>
      <c r="C1504" s="151"/>
      <c r="D1504" s="151"/>
      <c r="E1504" s="152"/>
      <c r="F1504" s="151"/>
      <c r="G1504" s="151"/>
      <c r="H1504" s="36"/>
      <c r="I1504" s="36"/>
      <c r="J1504" s="266"/>
      <c r="K1504" s="424"/>
      <c r="L1504" s="268"/>
      <c r="M1504" s="45"/>
    </row>
    <row r="1505" spans="2:13" s="37" customFormat="1" x14ac:dyDescent="0.3">
      <c r="B1505" s="155"/>
      <c r="C1505" s="151"/>
      <c r="D1505" s="151"/>
      <c r="E1505" s="152"/>
      <c r="F1505" s="151"/>
      <c r="G1505" s="151"/>
      <c r="H1505" s="36"/>
      <c r="I1505" s="36"/>
      <c r="J1505" s="266"/>
      <c r="K1505" s="424"/>
      <c r="L1505" s="268"/>
      <c r="M1505" s="45"/>
    </row>
    <row r="1506" spans="2:13" s="37" customFormat="1" x14ac:dyDescent="0.3">
      <c r="B1506" s="155"/>
      <c r="C1506" s="151"/>
      <c r="D1506" s="151"/>
      <c r="E1506" s="152"/>
      <c r="F1506" s="151"/>
      <c r="G1506" s="151"/>
      <c r="H1506" s="36"/>
      <c r="I1506" s="36"/>
      <c r="J1506" s="266"/>
      <c r="K1506" s="424"/>
      <c r="L1506" s="268"/>
      <c r="M1506" s="45"/>
    </row>
    <row r="1507" spans="2:13" s="37" customFormat="1" x14ac:dyDescent="0.3">
      <c r="B1507" s="155"/>
      <c r="C1507" s="151"/>
      <c r="D1507" s="151"/>
      <c r="E1507" s="152"/>
      <c r="F1507" s="151"/>
      <c r="G1507" s="151"/>
      <c r="H1507" s="36"/>
      <c r="I1507" s="36"/>
      <c r="J1507" s="266"/>
      <c r="K1507" s="424"/>
      <c r="L1507" s="268"/>
      <c r="M1507" s="45"/>
    </row>
    <row r="1508" spans="2:13" s="37" customFormat="1" x14ac:dyDescent="0.3">
      <c r="B1508" s="155"/>
      <c r="C1508" s="151"/>
      <c r="D1508" s="151"/>
      <c r="E1508" s="152"/>
      <c r="F1508" s="151"/>
      <c r="G1508" s="151"/>
      <c r="H1508" s="36"/>
      <c r="I1508" s="36"/>
      <c r="J1508" s="266"/>
      <c r="K1508" s="424"/>
      <c r="L1508" s="268"/>
      <c r="M1508" s="45"/>
    </row>
    <row r="1509" spans="2:13" s="37" customFormat="1" x14ac:dyDescent="0.3">
      <c r="B1509" s="155"/>
      <c r="C1509" s="151"/>
      <c r="D1509" s="151"/>
      <c r="E1509" s="152"/>
      <c r="F1509" s="151"/>
      <c r="G1509" s="151"/>
      <c r="H1509" s="36"/>
      <c r="I1509" s="36"/>
      <c r="J1509" s="266"/>
      <c r="K1509" s="424"/>
      <c r="L1509" s="268"/>
      <c r="M1509" s="45"/>
    </row>
    <row r="1510" spans="2:13" s="37" customFormat="1" x14ac:dyDescent="0.3">
      <c r="B1510" s="155"/>
      <c r="C1510" s="151"/>
      <c r="D1510" s="151"/>
      <c r="E1510" s="152"/>
      <c r="F1510" s="151"/>
      <c r="G1510" s="151"/>
      <c r="H1510" s="36"/>
      <c r="I1510" s="36"/>
      <c r="J1510" s="266"/>
      <c r="K1510" s="424"/>
      <c r="L1510" s="268"/>
      <c r="M1510" s="45"/>
    </row>
    <row r="1511" spans="2:13" s="37" customFormat="1" x14ac:dyDescent="0.3">
      <c r="B1511" s="155"/>
      <c r="C1511" s="151"/>
      <c r="D1511" s="151"/>
      <c r="E1511" s="152"/>
      <c r="F1511" s="151"/>
      <c r="G1511" s="151"/>
      <c r="H1511" s="36"/>
      <c r="I1511" s="36"/>
      <c r="J1511" s="266"/>
      <c r="K1511" s="424"/>
      <c r="L1511" s="268"/>
      <c r="M1511" s="45"/>
    </row>
    <row r="1512" spans="2:13" s="37" customFormat="1" x14ac:dyDescent="0.3">
      <c r="B1512" s="155"/>
      <c r="C1512" s="151"/>
      <c r="D1512" s="151"/>
      <c r="E1512" s="152"/>
      <c r="F1512" s="151"/>
      <c r="G1512" s="151"/>
      <c r="H1512" s="36"/>
      <c r="I1512" s="36"/>
      <c r="J1512" s="266"/>
      <c r="K1512" s="424"/>
      <c r="L1512" s="268"/>
      <c r="M1512" s="45"/>
    </row>
    <row r="1513" spans="2:13" s="37" customFormat="1" x14ac:dyDescent="0.3">
      <c r="B1513" s="155"/>
      <c r="C1513" s="151"/>
      <c r="D1513" s="151"/>
      <c r="E1513" s="152"/>
      <c r="F1513" s="151"/>
      <c r="G1513" s="151"/>
      <c r="H1513" s="36"/>
      <c r="I1513" s="36"/>
      <c r="J1513" s="266"/>
      <c r="K1513" s="424"/>
      <c r="L1513" s="268"/>
      <c r="M1513" s="45"/>
    </row>
    <row r="1514" spans="2:13" s="37" customFormat="1" x14ac:dyDescent="0.3">
      <c r="B1514" s="155"/>
      <c r="C1514" s="151"/>
      <c r="D1514" s="151"/>
      <c r="E1514" s="152"/>
      <c r="F1514" s="151"/>
      <c r="G1514" s="151"/>
      <c r="H1514" s="36"/>
      <c r="I1514" s="36"/>
      <c r="J1514" s="266"/>
      <c r="K1514" s="424"/>
      <c r="L1514" s="268"/>
      <c r="M1514" s="45"/>
    </row>
    <row r="1515" spans="2:13" s="37" customFormat="1" x14ac:dyDescent="0.3">
      <c r="B1515" s="155"/>
      <c r="C1515" s="151"/>
      <c r="D1515" s="151"/>
      <c r="E1515" s="152"/>
      <c r="F1515" s="151"/>
      <c r="G1515" s="151"/>
      <c r="H1515" s="36"/>
      <c r="I1515" s="36"/>
      <c r="J1515" s="266"/>
      <c r="K1515" s="424"/>
      <c r="L1515" s="268"/>
      <c r="M1515" s="45"/>
    </row>
    <row r="1516" spans="2:13" s="37" customFormat="1" x14ac:dyDescent="0.3">
      <c r="B1516" s="155"/>
      <c r="C1516" s="151"/>
      <c r="D1516" s="151"/>
      <c r="E1516" s="152"/>
      <c r="F1516" s="151"/>
      <c r="G1516" s="151"/>
      <c r="H1516" s="36"/>
      <c r="I1516" s="36"/>
      <c r="J1516" s="266"/>
      <c r="K1516" s="424"/>
      <c r="L1516" s="268"/>
      <c r="M1516" s="45"/>
    </row>
    <row r="1517" spans="2:13" s="37" customFormat="1" x14ac:dyDescent="0.3">
      <c r="B1517" s="155"/>
      <c r="C1517" s="151"/>
      <c r="D1517" s="151"/>
      <c r="E1517" s="152"/>
      <c r="F1517" s="151"/>
      <c r="G1517" s="151"/>
      <c r="H1517" s="36"/>
      <c r="I1517" s="36"/>
      <c r="J1517" s="266"/>
      <c r="K1517" s="424"/>
      <c r="L1517" s="268"/>
      <c r="M1517" s="45"/>
    </row>
    <row r="1518" spans="2:13" s="37" customFormat="1" x14ac:dyDescent="0.3">
      <c r="B1518" s="155"/>
      <c r="C1518" s="151"/>
      <c r="D1518" s="151"/>
      <c r="E1518" s="152"/>
      <c r="F1518" s="151"/>
      <c r="G1518" s="151"/>
      <c r="H1518" s="36"/>
      <c r="I1518" s="36"/>
      <c r="J1518" s="266"/>
      <c r="K1518" s="424"/>
      <c r="L1518" s="268"/>
      <c r="M1518" s="45"/>
    </row>
    <row r="1519" spans="2:13" s="37" customFormat="1" x14ac:dyDescent="0.3">
      <c r="B1519" s="155"/>
      <c r="C1519" s="151"/>
      <c r="D1519" s="151"/>
      <c r="E1519" s="152"/>
      <c r="F1519" s="151"/>
      <c r="G1519" s="151"/>
      <c r="H1519" s="36"/>
      <c r="I1519" s="36"/>
      <c r="J1519" s="266"/>
      <c r="K1519" s="424"/>
      <c r="L1519" s="268"/>
      <c r="M1519" s="45"/>
    </row>
    <row r="1520" spans="2:13" s="37" customFormat="1" x14ac:dyDescent="0.3">
      <c r="B1520" s="155"/>
      <c r="C1520" s="151"/>
      <c r="D1520" s="151"/>
      <c r="E1520" s="152"/>
      <c r="F1520" s="151"/>
      <c r="G1520" s="151"/>
      <c r="H1520" s="36"/>
      <c r="I1520" s="36"/>
      <c r="J1520" s="266"/>
      <c r="K1520" s="424"/>
      <c r="L1520" s="268"/>
      <c r="M1520" s="45"/>
    </row>
    <row r="1521" spans="2:13" s="37" customFormat="1" x14ac:dyDescent="0.3">
      <c r="B1521" s="155"/>
      <c r="C1521" s="151"/>
      <c r="D1521" s="151"/>
      <c r="E1521" s="152"/>
      <c r="F1521" s="151"/>
      <c r="G1521" s="151"/>
      <c r="H1521" s="36"/>
      <c r="I1521" s="36"/>
      <c r="J1521" s="266"/>
      <c r="K1521" s="424"/>
      <c r="L1521" s="268"/>
      <c r="M1521" s="45"/>
    </row>
    <row r="1522" spans="2:13" s="37" customFormat="1" x14ac:dyDescent="0.3">
      <c r="B1522" s="155"/>
      <c r="C1522" s="151"/>
      <c r="D1522" s="151"/>
      <c r="E1522" s="152"/>
      <c r="F1522" s="151"/>
      <c r="G1522" s="151"/>
      <c r="H1522" s="36"/>
      <c r="I1522" s="36"/>
      <c r="J1522" s="266"/>
      <c r="K1522" s="424"/>
      <c r="L1522" s="268"/>
      <c r="M1522" s="45"/>
    </row>
    <row r="1523" spans="2:13" s="37" customFormat="1" x14ac:dyDescent="0.3">
      <c r="B1523" s="155"/>
      <c r="C1523" s="151"/>
      <c r="D1523" s="151"/>
      <c r="E1523" s="152"/>
      <c r="F1523" s="151"/>
      <c r="G1523" s="151"/>
      <c r="H1523" s="36"/>
      <c r="I1523" s="36"/>
      <c r="J1523" s="266"/>
      <c r="K1523" s="424"/>
      <c r="L1523" s="268"/>
      <c r="M1523" s="45"/>
    </row>
    <row r="1524" spans="2:13" s="37" customFormat="1" x14ac:dyDescent="0.3">
      <c r="B1524" s="155"/>
      <c r="C1524" s="151"/>
      <c r="D1524" s="151"/>
      <c r="E1524" s="152"/>
      <c r="F1524" s="151"/>
      <c r="G1524" s="151"/>
      <c r="H1524" s="36"/>
      <c r="I1524" s="36"/>
      <c r="J1524" s="266"/>
      <c r="K1524" s="424"/>
      <c r="L1524" s="268"/>
      <c r="M1524" s="45"/>
    </row>
    <row r="1525" spans="2:13" s="37" customFormat="1" x14ac:dyDescent="0.3">
      <c r="B1525" s="155"/>
      <c r="C1525" s="151"/>
      <c r="D1525" s="151"/>
      <c r="E1525" s="152"/>
      <c r="F1525" s="151"/>
      <c r="G1525" s="151"/>
      <c r="H1525" s="36"/>
      <c r="I1525" s="36"/>
      <c r="J1525" s="266"/>
      <c r="K1525" s="424"/>
      <c r="L1525" s="268"/>
      <c r="M1525" s="45"/>
    </row>
    <row r="1526" spans="2:13" s="37" customFormat="1" x14ac:dyDescent="0.3">
      <c r="B1526" s="155"/>
      <c r="C1526" s="151"/>
      <c r="D1526" s="151"/>
      <c r="E1526" s="152"/>
      <c r="F1526" s="151"/>
      <c r="G1526" s="151"/>
      <c r="H1526" s="36"/>
      <c r="I1526" s="36"/>
      <c r="J1526" s="266"/>
      <c r="K1526" s="424"/>
      <c r="L1526" s="268"/>
      <c r="M1526" s="45"/>
    </row>
    <row r="1527" spans="2:13" s="37" customFormat="1" x14ac:dyDescent="0.3">
      <c r="B1527" s="155"/>
      <c r="C1527" s="151"/>
      <c r="D1527" s="151"/>
      <c r="E1527" s="152"/>
      <c r="F1527" s="151"/>
      <c r="G1527" s="151"/>
      <c r="H1527" s="36"/>
      <c r="I1527" s="36"/>
      <c r="J1527" s="266"/>
      <c r="K1527" s="424"/>
      <c r="L1527" s="268"/>
      <c r="M1527" s="45"/>
    </row>
    <row r="1528" spans="2:13" s="37" customFormat="1" x14ac:dyDescent="0.3">
      <c r="B1528" s="155"/>
      <c r="C1528" s="151"/>
      <c r="D1528" s="151"/>
      <c r="E1528" s="152"/>
      <c r="F1528" s="151"/>
      <c r="G1528" s="151"/>
      <c r="H1528" s="36"/>
      <c r="I1528" s="36"/>
      <c r="J1528" s="266"/>
      <c r="K1528" s="424"/>
      <c r="L1528" s="268"/>
      <c r="M1528" s="45"/>
    </row>
    <row r="1529" spans="2:13" s="37" customFormat="1" x14ac:dyDescent="0.3">
      <c r="B1529" s="155"/>
      <c r="C1529" s="151"/>
      <c r="D1529" s="151"/>
      <c r="E1529" s="152"/>
      <c r="F1529" s="151"/>
      <c r="G1529" s="151"/>
      <c r="H1529" s="36"/>
      <c r="I1529" s="36"/>
      <c r="J1529" s="266"/>
      <c r="K1529" s="424"/>
      <c r="L1529" s="268"/>
      <c r="M1529" s="45"/>
    </row>
    <row r="1530" spans="2:13" s="37" customFormat="1" x14ac:dyDescent="0.3">
      <c r="B1530" s="155"/>
      <c r="C1530" s="151"/>
      <c r="D1530" s="151"/>
      <c r="E1530" s="152"/>
      <c r="F1530" s="151"/>
      <c r="G1530" s="151"/>
      <c r="H1530" s="36"/>
      <c r="I1530" s="36"/>
      <c r="J1530" s="266"/>
      <c r="K1530" s="424"/>
      <c r="L1530" s="268"/>
      <c r="M1530" s="45"/>
    </row>
    <row r="1531" spans="2:13" s="37" customFormat="1" x14ac:dyDescent="0.3">
      <c r="B1531" s="155"/>
      <c r="C1531" s="151"/>
      <c r="D1531" s="151"/>
      <c r="E1531" s="152"/>
      <c r="F1531" s="151"/>
      <c r="G1531" s="151"/>
      <c r="H1531" s="36"/>
      <c r="I1531" s="36"/>
      <c r="J1531" s="266"/>
      <c r="K1531" s="424"/>
      <c r="L1531" s="268"/>
      <c r="M1531" s="45"/>
    </row>
    <row r="1532" spans="2:13" s="37" customFormat="1" x14ac:dyDescent="0.3">
      <c r="B1532" s="155"/>
      <c r="C1532" s="151"/>
      <c r="D1532" s="151"/>
      <c r="E1532" s="152"/>
      <c r="F1532" s="151"/>
      <c r="G1532" s="151"/>
      <c r="H1532" s="36"/>
      <c r="I1532" s="36"/>
      <c r="J1532" s="266"/>
      <c r="K1532" s="424"/>
      <c r="L1532" s="268"/>
      <c r="M1532" s="45"/>
    </row>
    <row r="1533" spans="2:13" s="37" customFormat="1" x14ac:dyDescent="0.3">
      <c r="B1533" s="155"/>
      <c r="C1533" s="151"/>
      <c r="D1533" s="151"/>
      <c r="E1533" s="152"/>
      <c r="F1533" s="151"/>
      <c r="G1533" s="151"/>
      <c r="H1533" s="36"/>
      <c r="I1533" s="36"/>
      <c r="J1533" s="266"/>
      <c r="K1533" s="424"/>
      <c r="L1533" s="268"/>
      <c r="M1533" s="45"/>
    </row>
    <row r="1534" spans="2:13" s="37" customFormat="1" x14ac:dyDescent="0.3">
      <c r="B1534" s="155"/>
      <c r="C1534" s="151"/>
      <c r="D1534" s="151"/>
      <c r="E1534" s="152"/>
      <c r="F1534" s="151"/>
      <c r="G1534" s="151"/>
      <c r="H1534" s="36"/>
      <c r="I1534" s="36"/>
      <c r="J1534" s="266"/>
      <c r="K1534" s="424"/>
      <c r="L1534" s="268"/>
      <c r="M1534" s="45"/>
    </row>
    <row r="1535" spans="2:13" s="37" customFormat="1" x14ac:dyDescent="0.3">
      <c r="B1535" s="155"/>
      <c r="C1535" s="151"/>
      <c r="D1535" s="151"/>
      <c r="E1535" s="152"/>
      <c r="F1535" s="151"/>
      <c r="G1535" s="151"/>
      <c r="H1535" s="36"/>
      <c r="I1535" s="36"/>
      <c r="J1535" s="266"/>
      <c r="K1535" s="424"/>
      <c r="L1535" s="268"/>
      <c r="M1535" s="45"/>
    </row>
    <row r="1536" spans="2:13" s="37" customFormat="1" x14ac:dyDescent="0.3">
      <c r="B1536" s="155"/>
      <c r="C1536" s="151"/>
      <c r="D1536" s="151"/>
      <c r="E1536" s="152"/>
      <c r="F1536" s="151"/>
      <c r="G1536" s="151"/>
      <c r="H1536" s="36"/>
      <c r="I1536" s="36"/>
      <c r="J1536" s="266"/>
      <c r="K1536" s="424"/>
      <c r="L1536" s="268"/>
      <c r="M1536" s="45"/>
    </row>
    <row r="1537" spans="2:13" s="37" customFormat="1" x14ac:dyDescent="0.3">
      <c r="B1537" s="155"/>
      <c r="C1537" s="151"/>
      <c r="D1537" s="151"/>
      <c r="E1537" s="152"/>
      <c r="F1537" s="151"/>
      <c r="G1537" s="151"/>
      <c r="H1537" s="36"/>
      <c r="I1537" s="36"/>
      <c r="J1537" s="266"/>
      <c r="K1537" s="424"/>
      <c r="L1537" s="268"/>
      <c r="M1537" s="45"/>
    </row>
    <row r="1538" spans="2:13" s="37" customFormat="1" x14ac:dyDescent="0.3">
      <c r="B1538" s="155"/>
      <c r="C1538" s="151"/>
      <c r="D1538" s="151"/>
      <c r="E1538" s="152"/>
      <c r="F1538" s="151"/>
      <c r="G1538" s="151"/>
      <c r="H1538" s="36"/>
      <c r="I1538" s="36"/>
      <c r="J1538" s="266"/>
      <c r="K1538" s="424"/>
      <c r="L1538" s="268"/>
      <c r="M1538" s="45"/>
    </row>
    <row r="1539" spans="2:13" s="37" customFormat="1" x14ac:dyDescent="0.3">
      <c r="B1539" s="155"/>
      <c r="C1539" s="151"/>
      <c r="D1539" s="151"/>
      <c r="E1539" s="152"/>
      <c r="F1539" s="151"/>
      <c r="G1539" s="151"/>
      <c r="H1539" s="36"/>
      <c r="I1539" s="36"/>
      <c r="J1539" s="266"/>
      <c r="K1539" s="424"/>
      <c r="L1539" s="268"/>
      <c r="M1539" s="45"/>
    </row>
    <row r="1540" spans="2:13" s="37" customFormat="1" x14ac:dyDescent="0.3">
      <c r="B1540" s="155"/>
      <c r="C1540" s="151"/>
      <c r="D1540" s="151"/>
      <c r="E1540" s="152"/>
      <c r="F1540" s="151"/>
      <c r="G1540" s="151"/>
      <c r="H1540" s="36"/>
      <c r="I1540" s="36"/>
      <c r="J1540" s="266"/>
      <c r="K1540" s="424"/>
      <c r="L1540" s="268"/>
      <c r="M1540" s="45"/>
    </row>
    <row r="1541" spans="2:13" s="37" customFormat="1" x14ac:dyDescent="0.3">
      <c r="B1541" s="155"/>
      <c r="C1541" s="151"/>
      <c r="D1541" s="151"/>
      <c r="E1541" s="152"/>
      <c r="F1541" s="151"/>
      <c r="G1541" s="151"/>
      <c r="H1541" s="36"/>
      <c r="I1541" s="36"/>
      <c r="J1541" s="266"/>
      <c r="K1541" s="424"/>
      <c r="L1541" s="268"/>
      <c r="M1541" s="45"/>
    </row>
    <row r="1542" spans="2:13" s="37" customFormat="1" x14ac:dyDescent="0.3">
      <c r="B1542" s="155"/>
      <c r="C1542" s="151"/>
      <c r="D1542" s="151"/>
      <c r="E1542" s="152"/>
      <c r="F1542" s="151"/>
      <c r="G1542" s="151"/>
      <c r="H1542" s="36"/>
      <c r="I1542" s="36"/>
      <c r="J1542" s="266"/>
      <c r="K1542" s="424"/>
      <c r="L1542" s="268"/>
      <c r="M1542" s="45"/>
    </row>
    <row r="1543" spans="2:13" s="37" customFormat="1" x14ac:dyDescent="0.3">
      <c r="B1543" s="155"/>
      <c r="C1543" s="151"/>
      <c r="D1543" s="151"/>
      <c r="E1543" s="152"/>
      <c r="F1543" s="151"/>
      <c r="G1543" s="151"/>
      <c r="H1543" s="36"/>
      <c r="I1543" s="36"/>
      <c r="J1543" s="266"/>
      <c r="K1543" s="424"/>
      <c r="L1543" s="268"/>
      <c r="M1543" s="45"/>
    </row>
    <row r="1544" spans="2:13" s="37" customFormat="1" x14ac:dyDescent="0.3">
      <c r="B1544" s="155"/>
      <c r="C1544" s="151"/>
      <c r="D1544" s="151"/>
      <c r="E1544" s="152"/>
      <c r="F1544" s="151"/>
      <c r="G1544" s="151"/>
      <c r="H1544" s="36"/>
      <c r="I1544" s="36"/>
      <c r="J1544" s="266"/>
      <c r="K1544" s="424"/>
      <c r="L1544" s="268"/>
      <c r="M1544" s="45"/>
    </row>
    <row r="1545" spans="2:13" s="37" customFormat="1" x14ac:dyDescent="0.3">
      <c r="B1545" s="155"/>
      <c r="C1545" s="151"/>
      <c r="D1545" s="151"/>
      <c r="E1545" s="152"/>
      <c r="F1545" s="151"/>
      <c r="G1545" s="151"/>
      <c r="H1545" s="36"/>
      <c r="I1545" s="36"/>
      <c r="J1545" s="266"/>
      <c r="K1545" s="424"/>
      <c r="L1545" s="268"/>
      <c r="M1545" s="45"/>
    </row>
    <row r="1546" spans="2:13" s="37" customFormat="1" x14ac:dyDescent="0.3">
      <c r="B1546" s="155"/>
      <c r="C1546" s="151"/>
      <c r="D1546" s="151"/>
      <c r="E1546" s="152"/>
      <c r="F1546" s="151"/>
      <c r="G1546" s="151"/>
      <c r="H1546" s="36"/>
      <c r="I1546" s="36"/>
      <c r="J1546" s="266"/>
      <c r="K1546" s="424"/>
      <c r="L1546" s="268"/>
      <c r="M1546" s="45"/>
    </row>
    <row r="1547" spans="2:13" s="37" customFormat="1" x14ac:dyDescent="0.3">
      <c r="B1547" s="155"/>
      <c r="C1547" s="151"/>
      <c r="D1547" s="151"/>
      <c r="E1547" s="152"/>
      <c r="F1547" s="151"/>
      <c r="G1547" s="151"/>
      <c r="H1547" s="36"/>
      <c r="I1547" s="36"/>
      <c r="J1547" s="266"/>
      <c r="K1547" s="424"/>
      <c r="L1547" s="268"/>
      <c r="M1547" s="45"/>
    </row>
    <row r="1548" spans="2:13" s="37" customFormat="1" x14ac:dyDescent="0.3">
      <c r="B1548" s="155"/>
      <c r="C1548" s="151"/>
      <c r="D1548" s="151"/>
      <c r="E1548" s="152"/>
      <c r="F1548" s="151"/>
      <c r="G1548" s="151"/>
      <c r="H1548" s="36"/>
      <c r="I1548" s="36"/>
      <c r="J1548" s="266"/>
      <c r="K1548" s="424"/>
      <c r="L1548" s="268"/>
      <c r="M1548" s="45"/>
    </row>
    <row r="1549" spans="2:13" s="37" customFormat="1" x14ac:dyDescent="0.3">
      <c r="B1549" s="155"/>
      <c r="C1549" s="151"/>
      <c r="D1549" s="151"/>
      <c r="E1549" s="152"/>
      <c r="F1549" s="151"/>
      <c r="G1549" s="151"/>
      <c r="H1549" s="36"/>
      <c r="I1549" s="36"/>
      <c r="J1549" s="266"/>
      <c r="K1549" s="424"/>
      <c r="L1549" s="268"/>
      <c r="M1549" s="45"/>
    </row>
    <row r="1550" spans="2:13" s="37" customFormat="1" x14ac:dyDescent="0.3">
      <c r="B1550" s="155"/>
      <c r="C1550" s="151"/>
      <c r="D1550" s="151"/>
      <c r="E1550" s="152"/>
      <c r="F1550" s="151"/>
      <c r="G1550" s="151"/>
      <c r="H1550" s="36"/>
      <c r="I1550" s="36"/>
      <c r="J1550" s="266"/>
      <c r="K1550" s="424"/>
      <c r="L1550" s="268"/>
      <c r="M1550" s="45"/>
    </row>
    <row r="1551" spans="2:13" s="37" customFormat="1" x14ac:dyDescent="0.3">
      <c r="B1551" s="155"/>
      <c r="C1551" s="151"/>
      <c r="D1551" s="151"/>
      <c r="E1551" s="152"/>
      <c r="F1551" s="151"/>
      <c r="G1551" s="151"/>
      <c r="H1551" s="36"/>
      <c r="I1551" s="36"/>
      <c r="J1551" s="266"/>
      <c r="K1551" s="424"/>
      <c r="L1551" s="268"/>
      <c r="M1551" s="45"/>
    </row>
    <row r="1552" spans="2:13" s="37" customFormat="1" x14ac:dyDescent="0.3">
      <c r="B1552" s="155"/>
      <c r="C1552" s="151"/>
      <c r="D1552" s="151"/>
      <c r="E1552" s="152"/>
      <c r="F1552" s="151"/>
      <c r="G1552" s="151"/>
      <c r="H1552" s="36"/>
      <c r="I1552" s="36"/>
      <c r="J1552" s="266"/>
      <c r="K1552" s="424"/>
      <c r="L1552" s="268"/>
      <c r="M1552" s="45"/>
    </row>
    <row r="1553" spans="2:13" s="37" customFormat="1" x14ac:dyDescent="0.3">
      <c r="B1553" s="155"/>
      <c r="C1553" s="151"/>
      <c r="D1553" s="151"/>
      <c r="E1553" s="152"/>
      <c r="F1553" s="151"/>
      <c r="G1553" s="151"/>
      <c r="H1553" s="36"/>
      <c r="I1553" s="36"/>
      <c r="J1553" s="266"/>
      <c r="K1553" s="424"/>
      <c r="L1553" s="268"/>
      <c r="M1553" s="45"/>
    </row>
    <row r="1554" spans="2:13" s="37" customFormat="1" x14ac:dyDescent="0.3">
      <c r="B1554" s="155"/>
      <c r="C1554" s="151"/>
      <c r="D1554" s="151"/>
      <c r="E1554" s="152"/>
      <c r="F1554" s="151"/>
      <c r="G1554" s="151"/>
      <c r="H1554" s="36"/>
      <c r="I1554" s="36"/>
      <c r="J1554" s="266"/>
      <c r="K1554" s="424"/>
      <c r="L1554" s="268"/>
      <c r="M1554" s="45"/>
    </row>
    <row r="1555" spans="2:13" s="37" customFormat="1" x14ac:dyDescent="0.3">
      <c r="B1555" s="155"/>
      <c r="C1555" s="151"/>
      <c r="D1555" s="151"/>
      <c r="E1555" s="152"/>
      <c r="F1555" s="151"/>
      <c r="G1555" s="151"/>
      <c r="H1555" s="36"/>
      <c r="I1555" s="36"/>
      <c r="J1555" s="266"/>
      <c r="K1555" s="424"/>
      <c r="L1555" s="268"/>
      <c r="M1555" s="45"/>
    </row>
    <row r="1556" spans="2:13" s="37" customFormat="1" x14ac:dyDescent="0.3">
      <c r="B1556" s="155"/>
      <c r="C1556" s="151"/>
      <c r="D1556" s="151"/>
      <c r="E1556" s="152"/>
      <c r="F1556" s="151"/>
      <c r="G1556" s="151"/>
      <c r="H1556" s="36"/>
      <c r="I1556" s="36"/>
      <c r="J1556" s="266"/>
      <c r="K1556" s="424"/>
      <c r="L1556" s="268"/>
      <c r="M1556" s="45"/>
    </row>
    <row r="1557" spans="2:13" s="37" customFormat="1" x14ac:dyDescent="0.3">
      <c r="B1557" s="155"/>
      <c r="C1557" s="151"/>
      <c r="D1557" s="151"/>
      <c r="E1557" s="152"/>
      <c r="F1557" s="151"/>
      <c r="G1557" s="151"/>
      <c r="H1557" s="36"/>
      <c r="I1557" s="36"/>
      <c r="J1557" s="266"/>
      <c r="K1557" s="424"/>
      <c r="L1557" s="268"/>
      <c r="M1557" s="45"/>
    </row>
    <row r="1558" spans="2:13" s="37" customFormat="1" x14ac:dyDescent="0.3">
      <c r="B1558" s="155"/>
      <c r="C1558" s="151"/>
      <c r="D1558" s="151"/>
      <c r="E1558" s="152"/>
      <c r="F1558" s="151"/>
      <c r="G1558" s="151"/>
      <c r="H1558" s="36"/>
      <c r="I1558" s="36"/>
      <c r="J1558" s="266"/>
      <c r="K1558" s="424"/>
      <c r="L1558" s="268"/>
      <c r="M1558" s="45"/>
    </row>
    <row r="1559" spans="2:13" s="37" customFormat="1" x14ac:dyDescent="0.3">
      <c r="B1559" s="155"/>
      <c r="C1559" s="151"/>
      <c r="D1559" s="151"/>
      <c r="E1559" s="152"/>
      <c r="F1559" s="151"/>
      <c r="G1559" s="151"/>
      <c r="H1559" s="36"/>
      <c r="I1559" s="36"/>
      <c r="J1559" s="266"/>
      <c r="K1559" s="424"/>
      <c r="L1559" s="268"/>
      <c r="M1559" s="45"/>
    </row>
    <row r="1560" spans="2:13" s="37" customFormat="1" x14ac:dyDescent="0.3">
      <c r="B1560" s="155"/>
      <c r="C1560" s="151"/>
      <c r="D1560" s="151"/>
      <c r="E1560" s="152"/>
      <c r="F1560" s="151"/>
      <c r="G1560" s="151"/>
      <c r="H1560" s="36"/>
      <c r="I1560" s="36"/>
      <c r="J1560" s="266"/>
      <c r="K1560" s="424"/>
      <c r="L1560" s="268"/>
      <c r="M1560" s="45"/>
    </row>
    <row r="1561" spans="2:13" s="37" customFormat="1" x14ac:dyDescent="0.3">
      <c r="B1561" s="155"/>
      <c r="C1561" s="151"/>
      <c r="D1561" s="151"/>
      <c r="E1561" s="152"/>
      <c r="F1561" s="151"/>
      <c r="G1561" s="151"/>
      <c r="H1561" s="36"/>
      <c r="I1561" s="36"/>
      <c r="J1561" s="266"/>
      <c r="K1561" s="424"/>
      <c r="L1561" s="268"/>
      <c r="M1561" s="45"/>
    </row>
    <row r="1562" spans="2:13" s="37" customFormat="1" x14ac:dyDescent="0.3">
      <c r="B1562" s="155"/>
      <c r="C1562" s="151"/>
      <c r="D1562" s="151"/>
      <c r="E1562" s="152"/>
      <c r="F1562" s="151"/>
      <c r="G1562" s="151"/>
      <c r="H1562" s="36"/>
      <c r="I1562" s="36"/>
      <c r="J1562" s="266"/>
      <c r="K1562" s="424"/>
      <c r="L1562" s="268"/>
      <c r="M1562" s="45"/>
    </row>
    <row r="1563" spans="2:13" s="37" customFormat="1" x14ac:dyDescent="0.3">
      <c r="B1563" s="155"/>
      <c r="C1563" s="151"/>
      <c r="D1563" s="151"/>
      <c r="E1563" s="152"/>
      <c r="F1563" s="151"/>
      <c r="G1563" s="151"/>
      <c r="H1563" s="36"/>
      <c r="I1563" s="36"/>
      <c r="J1563" s="266"/>
      <c r="K1563" s="424"/>
      <c r="L1563" s="268"/>
      <c r="M1563" s="45"/>
    </row>
    <row r="1564" spans="2:13" s="37" customFormat="1" x14ac:dyDescent="0.3">
      <c r="B1564" s="155"/>
      <c r="C1564" s="151"/>
      <c r="D1564" s="151"/>
      <c r="E1564" s="152"/>
      <c r="F1564" s="151"/>
      <c r="G1564" s="151"/>
      <c r="H1564" s="36"/>
      <c r="I1564" s="36"/>
      <c r="J1564" s="266"/>
      <c r="K1564" s="424"/>
      <c r="L1564" s="268"/>
      <c r="M1564" s="45"/>
    </row>
    <row r="1565" spans="2:13" s="37" customFormat="1" x14ac:dyDescent="0.3">
      <c r="B1565" s="155"/>
      <c r="C1565" s="151"/>
      <c r="D1565" s="151"/>
      <c r="E1565" s="152"/>
      <c r="F1565" s="151"/>
      <c r="G1565" s="151"/>
      <c r="H1565" s="36"/>
      <c r="I1565" s="36"/>
      <c r="J1565" s="266"/>
      <c r="K1565" s="424"/>
      <c r="L1565" s="268"/>
      <c r="M1565" s="45"/>
    </row>
    <row r="1566" spans="2:13" s="37" customFormat="1" x14ac:dyDescent="0.3">
      <c r="B1566" s="155"/>
      <c r="C1566" s="151"/>
      <c r="D1566" s="151"/>
      <c r="E1566" s="152"/>
      <c r="F1566" s="151"/>
      <c r="G1566" s="151"/>
      <c r="H1566" s="36"/>
      <c r="I1566" s="36"/>
      <c r="J1566" s="266"/>
      <c r="K1566" s="424"/>
      <c r="L1566" s="268"/>
      <c r="M1566" s="45"/>
    </row>
    <row r="1567" spans="2:13" s="37" customFormat="1" x14ac:dyDescent="0.3">
      <c r="B1567" s="155"/>
      <c r="C1567" s="151"/>
      <c r="D1567" s="151"/>
      <c r="E1567" s="152"/>
      <c r="F1567" s="151"/>
      <c r="G1567" s="151"/>
      <c r="H1567" s="36"/>
      <c r="I1567" s="36"/>
      <c r="J1567" s="266"/>
      <c r="K1567" s="424"/>
      <c r="L1567" s="268"/>
      <c r="M1567" s="45"/>
    </row>
    <row r="1568" spans="2:13" s="37" customFormat="1" x14ac:dyDescent="0.3">
      <c r="B1568" s="155"/>
      <c r="C1568" s="151"/>
      <c r="D1568" s="151"/>
      <c r="E1568" s="152"/>
      <c r="F1568" s="151"/>
      <c r="G1568" s="151"/>
      <c r="H1568" s="36"/>
      <c r="I1568" s="36"/>
      <c r="J1568" s="266"/>
      <c r="K1568" s="424"/>
      <c r="L1568" s="268"/>
      <c r="M1568" s="45"/>
    </row>
    <row r="1569" spans="2:13" s="37" customFormat="1" x14ac:dyDescent="0.3">
      <c r="B1569" s="155"/>
      <c r="C1569" s="151"/>
      <c r="D1569" s="151"/>
      <c r="E1569" s="152"/>
      <c r="F1569" s="151"/>
      <c r="G1569" s="151"/>
      <c r="H1569" s="36"/>
      <c r="I1569" s="36"/>
      <c r="J1569" s="266"/>
      <c r="K1569" s="424"/>
      <c r="L1569" s="268"/>
      <c r="M1569" s="45"/>
    </row>
    <row r="1570" spans="2:13" s="37" customFormat="1" x14ac:dyDescent="0.3">
      <c r="B1570" s="155"/>
      <c r="C1570" s="151"/>
      <c r="D1570" s="151"/>
      <c r="E1570" s="152"/>
      <c r="F1570" s="151"/>
      <c r="G1570" s="151"/>
      <c r="H1570" s="36"/>
      <c r="I1570" s="36"/>
      <c r="J1570" s="266"/>
      <c r="K1570" s="424"/>
      <c r="L1570" s="268"/>
      <c r="M1570" s="45"/>
    </row>
    <row r="1571" spans="2:13" s="37" customFormat="1" x14ac:dyDescent="0.3">
      <c r="B1571" s="155"/>
      <c r="C1571" s="151"/>
      <c r="D1571" s="151"/>
      <c r="E1571" s="152"/>
      <c r="F1571" s="151"/>
      <c r="G1571" s="151"/>
      <c r="H1571" s="36"/>
      <c r="I1571" s="36"/>
      <c r="J1571" s="266"/>
      <c r="K1571" s="424"/>
      <c r="L1571" s="268"/>
      <c r="M1571" s="45"/>
    </row>
    <row r="1572" spans="2:13" s="37" customFormat="1" x14ac:dyDescent="0.3">
      <c r="B1572" s="155"/>
      <c r="C1572" s="151"/>
      <c r="D1572" s="151"/>
      <c r="E1572" s="152"/>
      <c r="F1572" s="151"/>
      <c r="G1572" s="151"/>
      <c r="H1572" s="36"/>
      <c r="I1572" s="36"/>
      <c r="J1572" s="266"/>
      <c r="K1572" s="424"/>
      <c r="L1572" s="268"/>
      <c r="M1572" s="45"/>
    </row>
    <row r="1573" spans="2:13" s="37" customFormat="1" x14ac:dyDescent="0.3">
      <c r="B1573" s="155"/>
      <c r="C1573" s="151"/>
      <c r="D1573" s="151"/>
      <c r="E1573" s="152"/>
      <c r="F1573" s="151"/>
      <c r="G1573" s="151"/>
      <c r="H1573" s="36"/>
      <c r="I1573" s="36"/>
      <c r="J1573" s="266"/>
      <c r="K1573" s="424"/>
      <c r="L1573" s="268"/>
      <c r="M1573" s="45"/>
    </row>
    <row r="1574" spans="2:13" s="37" customFormat="1" x14ac:dyDescent="0.3">
      <c r="B1574" s="155"/>
      <c r="C1574" s="151"/>
      <c r="D1574" s="151"/>
      <c r="E1574" s="152"/>
      <c r="F1574" s="151"/>
      <c r="G1574" s="151"/>
      <c r="H1574" s="36"/>
      <c r="I1574" s="36"/>
      <c r="J1574" s="266"/>
      <c r="K1574" s="424"/>
      <c r="L1574" s="268"/>
      <c r="M1574" s="45"/>
    </row>
    <row r="1575" spans="2:13" s="37" customFormat="1" x14ac:dyDescent="0.3">
      <c r="B1575" s="155"/>
      <c r="C1575" s="151"/>
      <c r="D1575" s="151"/>
      <c r="E1575" s="152"/>
      <c r="F1575" s="151"/>
      <c r="G1575" s="151"/>
      <c r="H1575" s="36"/>
      <c r="I1575" s="36"/>
      <c r="J1575" s="266"/>
      <c r="K1575" s="424"/>
      <c r="L1575" s="268"/>
      <c r="M1575" s="45"/>
    </row>
    <row r="1576" spans="2:13" s="37" customFormat="1" x14ac:dyDescent="0.3">
      <c r="B1576" s="155"/>
      <c r="C1576" s="151"/>
      <c r="D1576" s="151"/>
      <c r="E1576" s="152"/>
      <c r="F1576" s="151"/>
      <c r="G1576" s="151"/>
      <c r="H1576" s="36"/>
      <c r="I1576" s="36"/>
      <c r="J1576" s="266"/>
      <c r="K1576" s="424"/>
      <c r="L1576" s="268"/>
      <c r="M1576" s="45"/>
    </row>
    <row r="1577" spans="2:13" s="37" customFormat="1" x14ac:dyDescent="0.3">
      <c r="B1577" s="155"/>
      <c r="C1577" s="151"/>
      <c r="D1577" s="151"/>
      <c r="E1577" s="152"/>
      <c r="F1577" s="151"/>
      <c r="G1577" s="151"/>
      <c r="H1577" s="36"/>
      <c r="I1577" s="36"/>
      <c r="J1577" s="266"/>
      <c r="K1577" s="424"/>
      <c r="L1577" s="268"/>
      <c r="M1577" s="45"/>
    </row>
    <row r="1578" spans="2:13" s="37" customFormat="1" x14ac:dyDescent="0.3">
      <c r="B1578" s="155"/>
      <c r="C1578" s="151"/>
      <c r="D1578" s="151"/>
      <c r="E1578" s="152"/>
      <c r="F1578" s="151"/>
      <c r="G1578" s="151"/>
      <c r="H1578" s="36"/>
      <c r="I1578" s="36"/>
      <c r="J1578" s="266"/>
      <c r="K1578" s="424"/>
      <c r="L1578" s="268"/>
      <c r="M1578" s="45"/>
    </row>
    <row r="1579" spans="2:13" s="37" customFormat="1" x14ac:dyDescent="0.3">
      <c r="B1579" s="155"/>
      <c r="C1579" s="151"/>
      <c r="D1579" s="151"/>
      <c r="E1579" s="152"/>
      <c r="F1579" s="151"/>
      <c r="G1579" s="151"/>
      <c r="H1579" s="36"/>
      <c r="I1579" s="36"/>
      <c r="J1579" s="266"/>
      <c r="K1579" s="424"/>
      <c r="L1579" s="268"/>
      <c r="M1579" s="45"/>
    </row>
    <row r="1580" spans="2:13" s="37" customFormat="1" x14ac:dyDescent="0.3">
      <c r="B1580" s="155"/>
      <c r="C1580" s="151"/>
      <c r="D1580" s="151"/>
      <c r="E1580" s="152"/>
      <c r="F1580" s="151"/>
      <c r="G1580" s="151"/>
      <c r="H1580" s="36"/>
      <c r="I1580" s="36"/>
      <c r="J1580" s="266"/>
      <c r="K1580" s="424"/>
      <c r="L1580" s="268"/>
      <c r="M1580" s="45"/>
    </row>
    <row r="1581" spans="2:13" s="37" customFormat="1" x14ac:dyDescent="0.3">
      <c r="B1581" s="155"/>
      <c r="C1581" s="151"/>
      <c r="D1581" s="151"/>
      <c r="E1581" s="152"/>
      <c r="F1581" s="151"/>
      <c r="G1581" s="151"/>
      <c r="H1581" s="36"/>
      <c r="I1581" s="36"/>
      <c r="J1581" s="266"/>
      <c r="K1581" s="424"/>
      <c r="L1581" s="268"/>
      <c r="M1581" s="45"/>
    </row>
    <row r="1582" spans="2:13" s="37" customFormat="1" x14ac:dyDescent="0.3">
      <c r="B1582" s="155"/>
      <c r="C1582" s="151"/>
      <c r="D1582" s="151"/>
      <c r="E1582" s="152"/>
      <c r="F1582" s="151"/>
      <c r="G1582" s="151"/>
      <c r="H1582" s="36"/>
      <c r="I1582" s="36"/>
      <c r="J1582" s="266"/>
      <c r="K1582" s="424"/>
      <c r="L1582" s="268"/>
      <c r="M1582" s="45"/>
    </row>
    <row r="1583" spans="2:13" s="37" customFormat="1" x14ac:dyDescent="0.3">
      <c r="B1583" s="155"/>
      <c r="C1583" s="151"/>
      <c r="D1583" s="151"/>
      <c r="E1583" s="152"/>
      <c r="F1583" s="151"/>
      <c r="G1583" s="151"/>
      <c r="H1583" s="36"/>
      <c r="I1583" s="36"/>
      <c r="J1583" s="266"/>
      <c r="K1583" s="424"/>
      <c r="L1583" s="268"/>
      <c r="M1583" s="45"/>
    </row>
    <row r="1584" spans="2:13" s="37" customFormat="1" x14ac:dyDescent="0.3">
      <c r="B1584" s="155"/>
      <c r="C1584" s="151"/>
      <c r="D1584" s="151"/>
      <c r="E1584" s="152"/>
      <c r="F1584" s="151"/>
      <c r="G1584" s="151"/>
      <c r="H1584" s="36"/>
      <c r="I1584" s="36"/>
      <c r="J1584" s="266"/>
      <c r="K1584" s="424"/>
      <c r="L1584" s="268"/>
      <c r="M1584" s="45"/>
    </row>
    <row r="1585" spans="2:13" s="37" customFormat="1" x14ac:dyDescent="0.3">
      <c r="B1585" s="155"/>
      <c r="C1585" s="151"/>
      <c r="D1585" s="151"/>
      <c r="E1585" s="152"/>
      <c r="F1585" s="151"/>
      <c r="G1585" s="151"/>
      <c r="H1585" s="36"/>
      <c r="I1585" s="36"/>
      <c r="J1585" s="266"/>
      <c r="K1585" s="424"/>
      <c r="L1585" s="268"/>
      <c r="M1585" s="45"/>
    </row>
    <row r="1586" spans="2:13" s="37" customFormat="1" x14ac:dyDescent="0.3">
      <c r="B1586" s="155"/>
      <c r="C1586" s="151"/>
      <c r="D1586" s="151"/>
      <c r="E1586" s="152"/>
      <c r="F1586" s="151"/>
      <c r="G1586" s="151"/>
      <c r="H1586" s="36"/>
      <c r="I1586" s="36"/>
      <c r="J1586" s="266"/>
      <c r="K1586" s="424"/>
      <c r="L1586" s="268"/>
      <c r="M1586" s="45"/>
    </row>
    <row r="1587" spans="2:13" s="37" customFormat="1" x14ac:dyDescent="0.3">
      <c r="B1587" s="155"/>
      <c r="C1587" s="151"/>
      <c r="D1587" s="151"/>
      <c r="E1587" s="152"/>
      <c r="F1587" s="151"/>
      <c r="G1587" s="151"/>
      <c r="H1587" s="36"/>
      <c r="I1587" s="36"/>
      <c r="J1587" s="266"/>
      <c r="K1587" s="424"/>
      <c r="L1587" s="268"/>
      <c r="M1587" s="45"/>
    </row>
    <row r="1588" spans="2:13" s="37" customFormat="1" x14ac:dyDescent="0.3">
      <c r="B1588" s="155"/>
      <c r="C1588" s="151"/>
      <c r="D1588" s="151"/>
      <c r="E1588" s="152"/>
      <c r="F1588" s="151"/>
      <c r="G1588" s="151"/>
      <c r="H1588" s="36"/>
      <c r="I1588" s="36"/>
      <c r="J1588" s="266"/>
      <c r="K1588" s="424"/>
      <c r="L1588" s="268"/>
      <c r="M1588" s="45"/>
    </row>
    <row r="1589" spans="2:13" s="37" customFormat="1" x14ac:dyDescent="0.3">
      <c r="B1589" s="155"/>
      <c r="C1589" s="151"/>
      <c r="D1589" s="151"/>
      <c r="E1589" s="152"/>
      <c r="F1589" s="151"/>
      <c r="G1589" s="151"/>
      <c r="H1589" s="36"/>
      <c r="I1589" s="36"/>
      <c r="J1589" s="266"/>
      <c r="K1589" s="424"/>
      <c r="L1589" s="268"/>
      <c r="M1589" s="45"/>
    </row>
    <row r="1590" spans="2:13" s="37" customFormat="1" x14ac:dyDescent="0.3">
      <c r="B1590" s="155"/>
      <c r="C1590" s="151"/>
      <c r="D1590" s="151"/>
      <c r="E1590" s="152"/>
      <c r="F1590" s="151"/>
      <c r="G1590" s="151"/>
      <c r="H1590" s="36"/>
      <c r="I1590" s="36"/>
      <c r="J1590" s="266"/>
      <c r="K1590" s="424"/>
      <c r="L1590" s="268"/>
      <c r="M1590" s="45"/>
    </row>
    <row r="1591" spans="2:13" s="37" customFormat="1" x14ac:dyDescent="0.3">
      <c r="B1591" s="155"/>
      <c r="C1591" s="151"/>
      <c r="D1591" s="151"/>
      <c r="E1591" s="152"/>
      <c r="F1591" s="151"/>
      <c r="G1591" s="151"/>
      <c r="H1591" s="36"/>
      <c r="I1591" s="36"/>
      <c r="J1591" s="266"/>
      <c r="K1591" s="424"/>
      <c r="L1591" s="268"/>
      <c r="M1591" s="45"/>
    </row>
    <row r="1592" spans="2:13" s="37" customFormat="1" x14ac:dyDescent="0.3">
      <c r="B1592" s="155"/>
      <c r="C1592" s="151"/>
      <c r="D1592" s="151"/>
      <c r="E1592" s="152"/>
      <c r="F1592" s="151"/>
      <c r="G1592" s="151"/>
      <c r="H1592" s="36"/>
      <c r="I1592" s="36"/>
      <c r="J1592" s="266"/>
      <c r="K1592" s="424"/>
      <c r="L1592" s="268"/>
      <c r="M1592" s="45"/>
    </row>
    <row r="1593" spans="2:13" s="37" customFormat="1" x14ac:dyDescent="0.3">
      <c r="B1593" s="155"/>
      <c r="C1593" s="151"/>
      <c r="D1593" s="151"/>
      <c r="E1593" s="152"/>
      <c r="F1593" s="151"/>
      <c r="G1593" s="151"/>
      <c r="H1593" s="36"/>
      <c r="I1593" s="36"/>
      <c r="J1593" s="266"/>
      <c r="K1593" s="424"/>
      <c r="L1593" s="268"/>
      <c r="M1593" s="45"/>
    </row>
    <row r="1594" spans="2:13" s="37" customFormat="1" x14ac:dyDescent="0.3">
      <c r="B1594" s="155"/>
      <c r="C1594" s="151"/>
      <c r="D1594" s="151"/>
      <c r="E1594" s="152"/>
      <c r="F1594" s="151"/>
      <c r="G1594" s="151"/>
      <c r="H1594" s="36"/>
      <c r="I1594" s="36"/>
      <c r="J1594" s="266"/>
      <c r="K1594" s="424"/>
      <c r="L1594" s="268"/>
      <c r="M1594" s="45"/>
    </row>
    <row r="1595" spans="2:13" s="37" customFormat="1" x14ac:dyDescent="0.3">
      <c r="B1595" s="155"/>
      <c r="C1595" s="151"/>
      <c r="D1595" s="151"/>
      <c r="E1595" s="152"/>
      <c r="F1595" s="151"/>
      <c r="G1595" s="151"/>
      <c r="H1595" s="36"/>
      <c r="I1595" s="36"/>
      <c r="J1595" s="266"/>
      <c r="K1595" s="424"/>
      <c r="L1595" s="268"/>
      <c r="M1595" s="45"/>
    </row>
    <row r="1596" spans="2:13" s="37" customFormat="1" x14ac:dyDescent="0.3">
      <c r="B1596" s="155"/>
      <c r="C1596" s="151"/>
      <c r="D1596" s="151"/>
      <c r="E1596" s="152"/>
      <c r="F1596" s="151"/>
      <c r="G1596" s="151"/>
      <c r="H1596" s="36"/>
      <c r="I1596" s="36"/>
      <c r="J1596" s="266"/>
      <c r="K1596" s="424"/>
      <c r="L1596" s="268"/>
      <c r="M1596" s="45"/>
    </row>
    <row r="1597" spans="2:13" s="37" customFormat="1" x14ac:dyDescent="0.3">
      <c r="B1597" s="155"/>
      <c r="C1597" s="151"/>
      <c r="D1597" s="151"/>
      <c r="E1597" s="152"/>
      <c r="F1597" s="151"/>
      <c r="G1597" s="151"/>
      <c r="H1597" s="36"/>
      <c r="I1597" s="36"/>
      <c r="J1597" s="266"/>
      <c r="K1597" s="424"/>
      <c r="L1597" s="268"/>
      <c r="M1597" s="45"/>
    </row>
    <row r="1598" spans="2:13" s="37" customFormat="1" x14ac:dyDescent="0.3">
      <c r="B1598" s="155"/>
      <c r="C1598" s="151"/>
      <c r="D1598" s="151"/>
      <c r="E1598" s="152"/>
      <c r="F1598" s="151"/>
      <c r="G1598" s="151"/>
      <c r="H1598" s="36"/>
      <c r="I1598" s="36"/>
      <c r="J1598" s="266"/>
      <c r="K1598" s="424"/>
      <c r="L1598" s="268"/>
      <c r="M1598" s="45"/>
    </row>
    <row r="1599" spans="2:13" s="37" customFormat="1" x14ac:dyDescent="0.3">
      <c r="B1599" s="155"/>
      <c r="C1599" s="151"/>
      <c r="D1599" s="151"/>
      <c r="E1599" s="152"/>
      <c r="F1599" s="151"/>
      <c r="G1599" s="151"/>
      <c r="H1599" s="36"/>
      <c r="I1599" s="36"/>
      <c r="J1599" s="266"/>
      <c r="K1599" s="424"/>
      <c r="L1599" s="268"/>
      <c r="M1599" s="45"/>
    </row>
    <row r="1600" spans="2:13" s="37" customFormat="1" x14ac:dyDescent="0.3">
      <c r="B1600" s="155"/>
      <c r="C1600" s="151"/>
      <c r="D1600" s="151"/>
      <c r="E1600" s="152"/>
      <c r="F1600" s="151"/>
      <c r="G1600" s="151"/>
      <c r="H1600" s="36"/>
      <c r="I1600" s="36"/>
      <c r="J1600" s="266"/>
      <c r="K1600" s="424"/>
      <c r="L1600" s="268"/>
      <c r="M1600" s="45"/>
    </row>
    <row r="1601" spans="2:13" s="37" customFormat="1" x14ac:dyDescent="0.3">
      <c r="B1601" s="155"/>
      <c r="C1601" s="151"/>
      <c r="D1601" s="151"/>
      <c r="E1601" s="152"/>
      <c r="F1601" s="151"/>
      <c r="G1601" s="151"/>
      <c r="H1601" s="36"/>
      <c r="I1601" s="36"/>
      <c r="J1601" s="266"/>
      <c r="K1601" s="424"/>
      <c r="L1601" s="268"/>
      <c r="M1601" s="45"/>
    </row>
    <row r="1602" spans="2:13" s="37" customFormat="1" x14ac:dyDescent="0.3">
      <c r="B1602" s="155"/>
      <c r="C1602" s="151"/>
      <c r="D1602" s="151"/>
      <c r="E1602" s="152"/>
      <c r="F1602" s="151"/>
      <c r="G1602" s="151"/>
      <c r="H1602" s="36"/>
      <c r="I1602" s="36"/>
      <c r="J1602" s="266"/>
      <c r="K1602" s="424"/>
      <c r="L1602" s="268"/>
      <c r="M1602" s="45"/>
    </row>
    <row r="1603" spans="2:13" s="37" customFormat="1" x14ac:dyDescent="0.3">
      <c r="B1603" s="155"/>
      <c r="C1603" s="151"/>
      <c r="D1603" s="151"/>
      <c r="E1603" s="152"/>
      <c r="F1603" s="151"/>
      <c r="G1603" s="151"/>
      <c r="H1603" s="36"/>
      <c r="I1603" s="36"/>
      <c r="J1603" s="266"/>
      <c r="K1603" s="424"/>
      <c r="L1603" s="268"/>
      <c r="M1603" s="45"/>
    </row>
    <row r="1604" spans="2:13" s="37" customFormat="1" x14ac:dyDescent="0.3">
      <c r="B1604" s="155"/>
      <c r="C1604" s="151"/>
      <c r="D1604" s="151"/>
      <c r="E1604" s="152"/>
      <c r="F1604" s="151"/>
      <c r="G1604" s="151"/>
      <c r="H1604" s="36"/>
      <c r="I1604" s="36"/>
      <c r="J1604" s="266"/>
      <c r="K1604" s="424"/>
      <c r="L1604" s="268"/>
      <c r="M1604" s="45"/>
    </row>
    <row r="1605" spans="2:13" s="37" customFormat="1" x14ac:dyDescent="0.3">
      <c r="B1605" s="155"/>
      <c r="C1605" s="151"/>
      <c r="D1605" s="151"/>
      <c r="E1605" s="152"/>
      <c r="F1605" s="151"/>
      <c r="G1605" s="151"/>
      <c r="H1605" s="36"/>
      <c r="I1605" s="36"/>
      <c r="J1605" s="266"/>
      <c r="K1605" s="424"/>
      <c r="L1605" s="268"/>
      <c r="M1605" s="45"/>
    </row>
    <row r="1606" spans="2:13" s="37" customFormat="1" x14ac:dyDescent="0.3">
      <c r="B1606" s="155"/>
      <c r="C1606" s="151"/>
      <c r="D1606" s="151"/>
      <c r="E1606" s="152"/>
      <c r="F1606" s="151"/>
      <c r="G1606" s="151"/>
      <c r="H1606" s="36"/>
      <c r="I1606" s="36"/>
      <c r="J1606" s="266"/>
      <c r="K1606" s="424"/>
      <c r="L1606" s="268"/>
      <c r="M1606" s="45"/>
    </row>
    <row r="1607" spans="2:13" s="37" customFormat="1" x14ac:dyDescent="0.3">
      <c r="B1607" s="155"/>
      <c r="C1607" s="151"/>
      <c r="D1607" s="151"/>
      <c r="E1607" s="152"/>
      <c r="F1607" s="151"/>
      <c r="G1607" s="151"/>
      <c r="H1607" s="36"/>
      <c r="I1607" s="36"/>
      <c r="J1607" s="266"/>
      <c r="K1607" s="424"/>
      <c r="L1607" s="268"/>
      <c r="M1607" s="45"/>
    </row>
    <row r="1608" spans="2:13" s="37" customFormat="1" x14ac:dyDescent="0.3">
      <c r="B1608" s="155"/>
      <c r="C1608" s="151"/>
      <c r="D1608" s="151"/>
      <c r="E1608" s="152"/>
      <c r="F1608" s="151"/>
      <c r="G1608" s="151"/>
      <c r="H1608" s="36"/>
      <c r="I1608" s="36"/>
      <c r="J1608" s="266"/>
      <c r="K1608" s="424"/>
      <c r="L1608" s="268"/>
      <c r="M1608" s="45"/>
    </row>
    <row r="1609" spans="2:13" s="37" customFormat="1" x14ac:dyDescent="0.3">
      <c r="B1609" s="155"/>
      <c r="C1609" s="151"/>
      <c r="D1609" s="151"/>
      <c r="E1609" s="152"/>
      <c r="F1609" s="151"/>
      <c r="G1609" s="151"/>
      <c r="H1609" s="36"/>
      <c r="I1609" s="36"/>
      <c r="J1609" s="266"/>
      <c r="K1609" s="424"/>
      <c r="L1609" s="268"/>
      <c r="M1609" s="45"/>
    </row>
    <row r="1610" spans="2:13" s="37" customFormat="1" x14ac:dyDescent="0.3">
      <c r="B1610" s="155"/>
      <c r="C1610" s="151"/>
      <c r="D1610" s="151"/>
      <c r="E1610" s="152"/>
      <c r="F1610" s="151"/>
      <c r="G1610" s="151"/>
      <c r="H1610" s="36"/>
      <c r="I1610" s="36"/>
      <c r="J1610" s="266"/>
      <c r="K1610" s="424"/>
      <c r="L1610" s="268"/>
      <c r="M1610" s="45"/>
    </row>
    <row r="1611" spans="2:13" s="37" customFormat="1" x14ac:dyDescent="0.3">
      <c r="B1611" s="155"/>
      <c r="C1611" s="151"/>
      <c r="D1611" s="151"/>
      <c r="E1611" s="152"/>
      <c r="F1611" s="151"/>
      <c r="G1611" s="151"/>
      <c r="H1611" s="36"/>
      <c r="I1611" s="36"/>
      <c r="J1611" s="266"/>
      <c r="K1611" s="424"/>
      <c r="L1611" s="268"/>
      <c r="M1611" s="45"/>
    </row>
    <row r="1612" spans="2:13" s="37" customFormat="1" x14ac:dyDescent="0.3">
      <c r="B1612" s="155"/>
      <c r="C1612" s="151"/>
      <c r="D1612" s="151"/>
      <c r="E1612" s="152"/>
      <c r="F1612" s="151"/>
      <c r="G1612" s="151"/>
      <c r="H1612" s="36"/>
      <c r="I1612" s="36"/>
      <c r="J1612" s="266"/>
      <c r="K1612" s="424"/>
      <c r="L1612" s="268"/>
      <c r="M1612" s="45"/>
    </row>
    <row r="1613" spans="2:13" s="37" customFormat="1" x14ac:dyDescent="0.3">
      <c r="B1613" s="155"/>
      <c r="C1613" s="151"/>
      <c r="D1613" s="151"/>
      <c r="E1613" s="152"/>
      <c r="F1613" s="151"/>
      <c r="G1613" s="151"/>
      <c r="H1613" s="36"/>
      <c r="I1613" s="36"/>
      <c r="J1613" s="266"/>
      <c r="K1613" s="424"/>
      <c r="L1613" s="268"/>
      <c r="M1613" s="45"/>
    </row>
    <row r="1614" spans="2:13" s="37" customFormat="1" x14ac:dyDescent="0.3">
      <c r="B1614" s="155"/>
      <c r="C1614" s="151"/>
      <c r="D1614" s="151"/>
      <c r="E1614" s="152"/>
      <c r="F1614" s="151"/>
      <c r="G1614" s="151"/>
      <c r="H1614" s="36"/>
      <c r="I1614" s="36"/>
      <c r="J1614" s="266"/>
      <c r="K1614" s="424"/>
      <c r="L1614" s="268"/>
      <c r="M1614" s="45"/>
    </row>
    <row r="1615" spans="2:13" s="37" customFormat="1" x14ac:dyDescent="0.3">
      <c r="B1615" s="155"/>
      <c r="C1615" s="151"/>
      <c r="D1615" s="151"/>
      <c r="E1615" s="152"/>
      <c r="F1615" s="151"/>
      <c r="G1615" s="151"/>
      <c r="H1615" s="36"/>
      <c r="I1615" s="36"/>
      <c r="J1615" s="266"/>
      <c r="K1615" s="424"/>
      <c r="L1615" s="268"/>
      <c r="M1615" s="45"/>
    </row>
    <row r="1616" spans="2:13" s="37" customFormat="1" x14ac:dyDescent="0.3">
      <c r="B1616" s="155"/>
      <c r="C1616" s="151"/>
      <c r="D1616" s="151"/>
      <c r="E1616" s="152"/>
      <c r="F1616" s="151"/>
      <c r="G1616" s="151"/>
      <c r="H1616" s="36"/>
      <c r="I1616" s="36"/>
      <c r="J1616" s="266"/>
      <c r="K1616" s="424"/>
      <c r="L1616" s="268"/>
      <c r="M1616" s="45"/>
    </row>
    <row r="1617" spans="2:13" s="37" customFormat="1" x14ac:dyDescent="0.3">
      <c r="B1617" s="155"/>
      <c r="C1617" s="151"/>
      <c r="D1617" s="151"/>
      <c r="E1617" s="152"/>
      <c r="F1617" s="151"/>
      <c r="G1617" s="151"/>
      <c r="H1617" s="36"/>
      <c r="I1617" s="36"/>
      <c r="J1617" s="266"/>
      <c r="K1617" s="424"/>
      <c r="L1617" s="268"/>
      <c r="M1617" s="45"/>
    </row>
    <row r="1618" spans="2:13" s="37" customFormat="1" x14ac:dyDescent="0.3">
      <c r="B1618" s="155"/>
      <c r="C1618" s="151"/>
      <c r="D1618" s="151"/>
      <c r="E1618" s="152"/>
      <c r="F1618" s="151"/>
      <c r="G1618" s="151"/>
      <c r="H1618" s="36"/>
      <c r="I1618" s="36"/>
      <c r="J1618" s="266"/>
      <c r="K1618" s="424"/>
      <c r="L1618" s="268"/>
      <c r="M1618" s="45"/>
    </row>
    <row r="1619" spans="2:13" s="37" customFormat="1" x14ac:dyDescent="0.3">
      <c r="B1619" s="155"/>
      <c r="C1619" s="151"/>
      <c r="D1619" s="151"/>
      <c r="E1619" s="152"/>
      <c r="F1619" s="151"/>
      <c r="G1619" s="151"/>
      <c r="H1619" s="36"/>
      <c r="I1619" s="36"/>
      <c r="J1619" s="266"/>
      <c r="K1619" s="424"/>
      <c r="L1619" s="268"/>
      <c r="M1619" s="45"/>
    </row>
    <row r="1620" spans="2:13" s="37" customFormat="1" x14ac:dyDescent="0.3">
      <c r="B1620" s="155"/>
      <c r="C1620" s="151"/>
      <c r="D1620" s="151"/>
      <c r="E1620" s="152"/>
      <c r="F1620" s="151"/>
      <c r="G1620" s="151"/>
      <c r="H1620" s="36"/>
      <c r="I1620" s="36"/>
      <c r="J1620" s="266"/>
      <c r="K1620" s="424"/>
      <c r="L1620" s="268"/>
      <c r="M1620" s="45"/>
    </row>
    <row r="1621" spans="2:13" s="37" customFormat="1" x14ac:dyDescent="0.3">
      <c r="B1621" s="155"/>
      <c r="C1621" s="151"/>
      <c r="D1621" s="151"/>
      <c r="E1621" s="152"/>
      <c r="F1621" s="151"/>
      <c r="G1621" s="151"/>
      <c r="H1621" s="36"/>
      <c r="I1621" s="36"/>
      <c r="J1621" s="266"/>
      <c r="K1621" s="424"/>
      <c r="L1621" s="268"/>
      <c r="M1621" s="45"/>
    </row>
    <row r="1622" spans="2:13" s="37" customFormat="1" x14ac:dyDescent="0.3">
      <c r="B1622" s="155"/>
      <c r="C1622" s="151"/>
      <c r="D1622" s="151"/>
      <c r="E1622" s="152"/>
      <c r="F1622" s="151"/>
      <c r="G1622" s="151"/>
      <c r="H1622" s="36"/>
      <c r="I1622" s="36"/>
      <c r="J1622" s="266"/>
      <c r="K1622" s="424"/>
      <c r="L1622" s="268"/>
      <c r="M1622" s="45"/>
    </row>
    <row r="1623" spans="2:13" s="37" customFormat="1" x14ac:dyDescent="0.3">
      <c r="B1623" s="155"/>
      <c r="C1623" s="151"/>
      <c r="D1623" s="151"/>
      <c r="E1623" s="152"/>
      <c r="F1623" s="151"/>
      <c r="G1623" s="151"/>
      <c r="H1623" s="36"/>
      <c r="I1623" s="36"/>
      <c r="J1623" s="266"/>
      <c r="K1623" s="424"/>
      <c r="L1623" s="268"/>
      <c r="M1623" s="45"/>
    </row>
    <row r="1624" spans="2:13" s="37" customFormat="1" x14ac:dyDescent="0.3">
      <c r="B1624" s="155"/>
      <c r="C1624" s="151"/>
      <c r="D1624" s="151"/>
      <c r="E1624" s="152"/>
      <c r="F1624" s="151"/>
      <c r="G1624" s="151"/>
      <c r="H1624" s="36"/>
      <c r="I1624" s="36"/>
      <c r="J1624" s="266"/>
      <c r="K1624" s="424"/>
      <c r="L1624" s="268"/>
      <c r="M1624" s="45"/>
    </row>
    <row r="1625" spans="2:13" s="37" customFormat="1" x14ac:dyDescent="0.3">
      <c r="B1625" s="155"/>
      <c r="C1625" s="151"/>
      <c r="D1625" s="151"/>
      <c r="E1625" s="152"/>
      <c r="F1625" s="151"/>
      <c r="G1625" s="151"/>
      <c r="H1625" s="36"/>
      <c r="I1625" s="36"/>
      <c r="J1625" s="266"/>
      <c r="K1625" s="424"/>
      <c r="L1625" s="268"/>
      <c r="M1625" s="45"/>
    </row>
    <row r="1626" spans="2:13" s="37" customFormat="1" x14ac:dyDescent="0.3">
      <c r="B1626" s="155"/>
      <c r="C1626" s="151"/>
      <c r="D1626" s="151"/>
      <c r="E1626" s="152"/>
      <c r="F1626" s="151"/>
      <c r="G1626" s="151"/>
      <c r="H1626" s="36"/>
      <c r="I1626" s="36"/>
      <c r="J1626" s="266"/>
      <c r="K1626" s="424"/>
      <c r="L1626" s="268"/>
      <c r="M1626" s="45"/>
    </row>
    <row r="1627" spans="2:13" s="37" customFormat="1" x14ac:dyDescent="0.3">
      <c r="B1627" s="155"/>
      <c r="C1627" s="151"/>
      <c r="D1627" s="151"/>
      <c r="E1627" s="152"/>
      <c r="F1627" s="151"/>
      <c r="G1627" s="151"/>
      <c r="H1627" s="36"/>
      <c r="I1627" s="36"/>
      <c r="J1627" s="266"/>
      <c r="K1627" s="424"/>
      <c r="L1627" s="268"/>
      <c r="M1627" s="45"/>
    </row>
    <row r="1628" spans="2:13" s="37" customFormat="1" x14ac:dyDescent="0.3">
      <c r="B1628" s="155"/>
      <c r="C1628" s="151"/>
      <c r="D1628" s="151"/>
      <c r="E1628" s="152"/>
      <c r="F1628" s="151"/>
      <c r="G1628" s="151"/>
      <c r="H1628" s="36"/>
      <c r="I1628" s="36"/>
      <c r="J1628" s="266"/>
      <c r="K1628" s="424"/>
      <c r="L1628" s="268"/>
      <c r="M1628" s="45"/>
    </row>
    <row r="1629" spans="2:13" s="37" customFormat="1" x14ac:dyDescent="0.3">
      <c r="B1629" s="155"/>
      <c r="C1629" s="151"/>
      <c r="D1629" s="151"/>
      <c r="E1629" s="152"/>
      <c r="F1629" s="151"/>
      <c r="G1629" s="151"/>
      <c r="H1629" s="36"/>
      <c r="I1629" s="36"/>
      <c r="J1629" s="266"/>
      <c r="K1629" s="424"/>
      <c r="L1629" s="268"/>
      <c r="M1629" s="45"/>
    </row>
    <row r="1630" spans="2:13" s="37" customFormat="1" x14ac:dyDescent="0.3">
      <c r="B1630" s="155"/>
      <c r="C1630" s="151"/>
      <c r="D1630" s="151"/>
      <c r="E1630" s="152"/>
      <c r="F1630" s="151"/>
      <c r="G1630" s="151"/>
      <c r="H1630" s="36"/>
      <c r="I1630" s="36"/>
      <c r="J1630" s="266"/>
      <c r="K1630" s="424"/>
      <c r="L1630" s="268"/>
      <c r="M1630" s="45"/>
    </row>
    <row r="1631" spans="2:13" s="37" customFormat="1" x14ac:dyDescent="0.3">
      <c r="B1631" s="155"/>
      <c r="C1631" s="151"/>
      <c r="D1631" s="151"/>
      <c r="E1631" s="152"/>
      <c r="F1631" s="151"/>
      <c r="G1631" s="151"/>
      <c r="H1631" s="36"/>
      <c r="I1631" s="36"/>
      <c r="J1631" s="266"/>
      <c r="K1631" s="424"/>
      <c r="L1631" s="268"/>
      <c r="M1631" s="45"/>
    </row>
    <row r="1632" spans="2:13" s="37" customFormat="1" x14ac:dyDescent="0.3">
      <c r="B1632" s="155"/>
      <c r="C1632" s="151"/>
      <c r="D1632" s="151"/>
      <c r="E1632" s="152"/>
      <c r="F1632" s="151"/>
      <c r="G1632" s="151"/>
      <c r="H1632" s="36"/>
      <c r="I1632" s="36"/>
      <c r="J1632" s="266"/>
      <c r="K1632" s="424"/>
      <c r="L1632" s="268"/>
      <c r="M1632" s="45"/>
    </row>
    <row r="1633" spans="2:13" s="37" customFormat="1" x14ac:dyDescent="0.3">
      <c r="B1633" s="155"/>
      <c r="C1633" s="151"/>
      <c r="D1633" s="151"/>
      <c r="E1633" s="152"/>
      <c r="F1633" s="151"/>
      <c r="G1633" s="151"/>
      <c r="H1633" s="36"/>
      <c r="I1633" s="36"/>
      <c r="J1633" s="266"/>
      <c r="K1633" s="424"/>
      <c r="L1633" s="268"/>
      <c r="M1633" s="45"/>
    </row>
    <row r="1634" spans="2:13" s="37" customFormat="1" x14ac:dyDescent="0.3">
      <c r="B1634" s="155"/>
      <c r="C1634" s="151"/>
      <c r="D1634" s="151"/>
      <c r="E1634" s="152"/>
      <c r="F1634" s="151"/>
      <c r="G1634" s="151"/>
      <c r="H1634" s="36"/>
      <c r="I1634" s="36"/>
      <c r="J1634" s="266"/>
      <c r="K1634" s="424"/>
      <c r="L1634" s="268"/>
      <c r="M1634" s="45"/>
    </row>
    <row r="1635" spans="2:13" s="37" customFormat="1" x14ac:dyDescent="0.3">
      <c r="B1635" s="155"/>
      <c r="C1635" s="151"/>
      <c r="D1635" s="151"/>
      <c r="E1635" s="152"/>
      <c r="F1635" s="151"/>
      <c r="G1635" s="151"/>
      <c r="H1635" s="36"/>
      <c r="I1635" s="36"/>
      <c r="J1635" s="266"/>
      <c r="K1635" s="424"/>
      <c r="L1635" s="268"/>
      <c r="M1635" s="45"/>
    </row>
    <row r="1636" spans="2:13" s="37" customFormat="1" x14ac:dyDescent="0.3">
      <c r="B1636" s="155"/>
      <c r="C1636" s="151"/>
      <c r="D1636" s="151"/>
      <c r="E1636" s="152"/>
      <c r="F1636" s="151"/>
      <c r="G1636" s="151"/>
      <c r="H1636" s="36"/>
      <c r="I1636" s="36"/>
      <c r="J1636" s="266"/>
      <c r="K1636" s="424"/>
      <c r="L1636" s="268"/>
      <c r="M1636" s="45"/>
    </row>
    <row r="1637" spans="2:13" s="37" customFormat="1" x14ac:dyDescent="0.3">
      <c r="B1637" s="155"/>
      <c r="C1637" s="151"/>
      <c r="D1637" s="151"/>
      <c r="E1637" s="152"/>
      <c r="F1637" s="151"/>
      <c r="G1637" s="151"/>
      <c r="H1637" s="36"/>
      <c r="I1637" s="36"/>
      <c r="J1637" s="266"/>
      <c r="K1637" s="424"/>
      <c r="L1637" s="268"/>
      <c r="M1637" s="45"/>
    </row>
    <row r="1638" spans="2:13" s="37" customFormat="1" x14ac:dyDescent="0.3">
      <c r="B1638" s="155"/>
      <c r="C1638" s="151"/>
      <c r="D1638" s="151"/>
      <c r="E1638" s="152"/>
      <c r="F1638" s="151"/>
      <c r="G1638" s="151"/>
      <c r="H1638" s="36"/>
      <c r="I1638" s="36"/>
      <c r="J1638" s="266"/>
      <c r="K1638" s="424"/>
      <c r="L1638" s="268"/>
      <c r="M1638" s="45"/>
    </row>
    <row r="1639" spans="2:13" s="37" customFormat="1" x14ac:dyDescent="0.3">
      <c r="B1639" s="155"/>
      <c r="C1639" s="151"/>
      <c r="D1639" s="151"/>
      <c r="E1639" s="152"/>
      <c r="F1639" s="151"/>
      <c r="G1639" s="151"/>
      <c r="H1639" s="36"/>
      <c r="I1639" s="36"/>
      <c r="J1639" s="266"/>
      <c r="K1639" s="424"/>
      <c r="L1639" s="268"/>
      <c r="M1639" s="45"/>
    </row>
    <row r="1640" spans="2:13" s="37" customFormat="1" x14ac:dyDescent="0.3">
      <c r="B1640" s="155"/>
      <c r="C1640" s="151"/>
      <c r="D1640" s="151"/>
      <c r="E1640" s="152"/>
      <c r="F1640" s="151"/>
      <c r="G1640" s="151"/>
      <c r="H1640" s="36"/>
      <c r="I1640" s="36"/>
      <c r="J1640" s="266"/>
      <c r="K1640" s="424"/>
      <c r="L1640" s="268"/>
      <c r="M1640" s="45"/>
    </row>
    <row r="1641" spans="2:13" s="37" customFormat="1" x14ac:dyDescent="0.3">
      <c r="B1641" s="155"/>
      <c r="C1641" s="151"/>
      <c r="D1641" s="151"/>
      <c r="E1641" s="152"/>
      <c r="F1641" s="151"/>
      <c r="G1641" s="151"/>
      <c r="H1641" s="36"/>
      <c r="I1641" s="36"/>
      <c r="J1641" s="266"/>
      <c r="K1641" s="424"/>
      <c r="L1641" s="268"/>
      <c r="M1641" s="45"/>
    </row>
    <row r="1642" spans="2:13" s="37" customFormat="1" x14ac:dyDescent="0.3">
      <c r="B1642" s="155"/>
      <c r="C1642" s="151"/>
      <c r="D1642" s="151"/>
      <c r="E1642" s="152"/>
      <c r="F1642" s="151"/>
      <c r="G1642" s="151"/>
      <c r="H1642" s="36"/>
      <c r="I1642" s="36"/>
      <c r="J1642" s="266"/>
      <c r="K1642" s="424"/>
      <c r="L1642" s="268"/>
      <c r="M1642" s="45"/>
    </row>
    <row r="1643" spans="2:13" s="37" customFormat="1" x14ac:dyDescent="0.3">
      <c r="B1643" s="155"/>
      <c r="C1643" s="151"/>
      <c r="D1643" s="151"/>
      <c r="E1643" s="152"/>
      <c r="F1643" s="151"/>
      <c r="G1643" s="151"/>
      <c r="H1643" s="36"/>
      <c r="I1643" s="36"/>
      <c r="J1643" s="266"/>
      <c r="K1643" s="424"/>
      <c r="L1643" s="268"/>
      <c r="M1643" s="45"/>
    </row>
    <row r="1644" spans="2:13" s="37" customFormat="1" x14ac:dyDescent="0.3">
      <c r="B1644" s="155"/>
      <c r="C1644" s="151"/>
      <c r="D1644" s="151"/>
      <c r="E1644" s="152"/>
      <c r="F1644" s="151"/>
      <c r="G1644" s="151"/>
      <c r="H1644" s="36"/>
      <c r="I1644" s="36"/>
      <c r="J1644" s="266"/>
      <c r="K1644" s="424"/>
      <c r="L1644" s="268"/>
      <c r="M1644" s="45"/>
    </row>
    <row r="1645" spans="2:13" s="37" customFormat="1" x14ac:dyDescent="0.3">
      <c r="B1645" s="155"/>
      <c r="C1645" s="151"/>
      <c r="D1645" s="151"/>
      <c r="E1645" s="152"/>
      <c r="F1645" s="151"/>
      <c r="G1645" s="151"/>
      <c r="H1645" s="36"/>
      <c r="I1645" s="36"/>
      <c r="J1645" s="266"/>
      <c r="K1645" s="424"/>
      <c r="L1645" s="268"/>
      <c r="M1645" s="45"/>
    </row>
    <row r="1646" spans="2:13" s="37" customFormat="1" x14ac:dyDescent="0.3">
      <c r="B1646" s="155"/>
      <c r="C1646" s="151"/>
      <c r="D1646" s="151"/>
      <c r="E1646" s="152"/>
      <c r="F1646" s="151"/>
      <c r="G1646" s="151"/>
      <c r="H1646" s="36"/>
      <c r="I1646" s="36"/>
      <c r="J1646" s="266"/>
      <c r="K1646" s="424"/>
      <c r="L1646" s="268"/>
      <c r="M1646" s="45"/>
    </row>
    <row r="1647" spans="2:13" s="37" customFormat="1" x14ac:dyDescent="0.3">
      <c r="B1647" s="155"/>
      <c r="C1647" s="151"/>
      <c r="D1647" s="151"/>
      <c r="E1647" s="152"/>
      <c r="F1647" s="151"/>
      <c r="G1647" s="151"/>
      <c r="H1647" s="36"/>
      <c r="I1647" s="36"/>
      <c r="J1647" s="266"/>
      <c r="K1647" s="424"/>
      <c r="L1647" s="268"/>
      <c r="M1647" s="45"/>
    </row>
    <row r="1648" spans="2:13" s="37" customFormat="1" x14ac:dyDescent="0.3">
      <c r="B1648" s="155"/>
      <c r="C1648" s="151"/>
      <c r="D1648" s="151"/>
      <c r="E1648" s="152"/>
      <c r="F1648" s="151"/>
      <c r="G1648" s="151"/>
      <c r="H1648" s="36"/>
      <c r="I1648" s="36"/>
      <c r="J1648" s="266"/>
      <c r="K1648" s="424"/>
      <c r="L1648" s="268"/>
      <c r="M1648" s="45"/>
    </row>
    <row r="1649" spans="2:13" s="37" customFormat="1" x14ac:dyDescent="0.3">
      <c r="B1649" s="155"/>
      <c r="C1649" s="151"/>
      <c r="D1649" s="151"/>
      <c r="E1649" s="152"/>
      <c r="F1649" s="151"/>
      <c r="G1649" s="151"/>
      <c r="H1649" s="36"/>
      <c r="I1649" s="36"/>
      <c r="J1649" s="266"/>
      <c r="K1649" s="424"/>
      <c r="L1649" s="268"/>
      <c r="M1649" s="45"/>
    </row>
    <row r="1650" spans="2:13" s="37" customFormat="1" x14ac:dyDescent="0.3">
      <c r="B1650" s="155"/>
      <c r="C1650" s="151"/>
      <c r="D1650" s="151"/>
      <c r="E1650" s="152"/>
      <c r="F1650" s="151"/>
      <c r="G1650" s="151"/>
      <c r="H1650" s="36"/>
      <c r="I1650" s="36"/>
      <c r="J1650" s="266"/>
      <c r="K1650" s="424"/>
      <c r="L1650" s="268"/>
      <c r="M1650" s="45"/>
    </row>
    <row r="1651" spans="2:13" s="37" customFormat="1" x14ac:dyDescent="0.3">
      <c r="B1651" s="155"/>
      <c r="C1651" s="151"/>
      <c r="D1651" s="151"/>
      <c r="E1651" s="152"/>
      <c r="F1651" s="151"/>
      <c r="G1651" s="151"/>
      <c r="H1651" s="36"/>
      <c r="I1651" s="36"/>
      <c r="J1651" s="266"/>
      <c r="K1651" s="424"/>
      <c r="L1651" s="268"/>
      <c r="M1651" s="45"/>
    </row>
    <row r="1652" spans="2:13" s="37" customFormat="1" x14ac:dyDescent="0.3">
      <c r="B1652" s="155"/>
      <c r="C1652" s="151"/>
      <c r="D1652" s="151"/>
      <c r="E1652" s="152"/>
      <c r="F1652" s="151"/>
      <c r="G1652" s="151"/>
      <c r="H1652" s="36"/>
      <c r="I1652" s="36"/>
      <c r="J1652" s="266"/>
      <c r="K1652" s="424"/>
      <c r="L1652" s="268"/>
      <c r="M1652" s="45"/>
    </row>
    <row r="1653" spans="2:13" s="37" customFormat="1" x14ac:dyDescent="0.3">
      <c r="B1653" s="155"/>
      <c r="C1653" s="151"/>
      <c r="D1653" s="151"/>
      <c r="E1653" s="152"/>
      <c r="F1653" s="151"/>
      <c r="G1653" s="151"/>
      <c r="H1653" s="36"/>
      <c r="I1653" s="36"/>
      <c r="J1653" s="266"/>
      <c r="K1653" s="424"/>
      <c r="L1653" s="268"/>
      <c r="M1653" s="45"/>
    </row>
    <row r="1654" spans="2:13" s="37" customFormat="1" x14ac:dyDescent="0.3">
      <c r="B1654" s="155"/>
      <c r="C1654" s="151"/>
      <c r="D1654" s="151"/>
      <c r="E1654" s="152"/>
      <c r="F1654" s="151"/>
      <c r="G1654" s="151"/>
      <c r="H1654" s="36"/>
      <c r="I1654" s="36"/>
      <c r="J1654" s="266"/>
      <c r="K1654" s="424"/>
      <c r="L1654" s="268"/>
      <c r="M1654" s="45"/>
    </row>
    <row r="1655" spans="2:13" s="37" customFormat="1" x14ac:dyDescent="0.3">
      <c r="B1655" s="155"/>
      <c r="C1655" s="151"/>
      <c r="D1655" s="151"/>
      <c r="E1655" s="152"/>
      <c r="F1655" s="151"/>
      <c r="G1655" s="151"/>
      <c r="H1655" s="36"/>
      <c r="I1655" s="36"/>
      <c r="J1655" s="266"/>
      <c r="K1655" s="424"/>
      <c r="L1655" s="268"/>
      <c r="M1655" s="45"/>
    </row>
    <row r="1656" spans="2:13" s="37" customFormat="1" x14ac:dyDescent="0.3">
      <c r="B1656" s="155"/>
      <c r="C1656" s="151"/>
      <c r="D1656" s="151"/>
      <c r="E1656" s="152"/>
      <c r="F1656" s="151"/>
      <c r="G1656" s="151"/>
      <c r="H1656" s="36"/>
      <c r="I1656" s="36"/>
      <c r="J1656" s="266"/>
      <c r="K1656" s="424"/>
      <c r="L1656" s="268"/>
      <c r="M1656" s="45"/>
    </row>
    <row r="1657" spans="2:13" s="37" customFormat="1" x14ac:dyDescent="0.3">
      <c r="B1657" s="155"/>
      <c r="C1657" s="151"/>
      <c r="D1657" s="151"/>
      <c r="E1657" s="152"/>
      <c r="F1657" s="151"/>
      <c r="G1657" s="151"/>
      <c r="H1657" s="36"/>
      <c r="I1657" s="36"/>
      <c r="J1657" s="266"/>
      <c r="K1657" s="424"/>
      <c r="L1657" s="268"/>
      <c r="M1657" s="45"/>
    </row>
    <row r="1658" spans="2:13" s="37" customFormat="1" x14ac:dyDescent="0.3">
      <c r="B1658" s="155"/>
      <c r="C1658" s="151"/>
      <c r="D1658" s="151"/>
      <c r="E1658" s="152"/>
      <c r="F1658" s="151"/>
      <c r="G1658" s="151"/>
      <c r="H1658" s="36"/>
      <c r="I1658" s="36"/>
      <c r="J1658" s="266"/>
      <c r="K1658" s="424"/>
      <c r="L1658" s="268"/>
      <c r="M1658" s="45"/>
    </row>
    <row r="1659" spans="2:13" s="37" customFormat="1" x14ac:dyDescent="0.3">
      <c r="B1659" s="155"/>
      <c r="C1659" s="151"/>
      <c r="D1659" s="151"/>
      <c r="E1659" s="152"/>
      <c r="F1659" s="151"/>
      <c r="G1659" s="151"/>
      <c r="H1659" s="36"/>
      <c r="I1659" s="36"/>
      <c r="J1659" s="266"/>
      <c r="K1659" s="424"/>
      <c r="L1659" s="268"/>
      <c r="M1659" s="45"/>
    </row>
    <row r="1660" spans="2:13" s="37" customFormat="1" x14ac:dyDescent="0.3">
      <c r="B1660" s="155"/>
      <c r="C1660" s="151"/>
      <c r="D1660" s="151"/>
      <c r="E1660" s="152"/>
      <c r="F1660" s="151"/>
      <c r="G1660" s="151"/>
      <c r="H1660" s="36"/>
      <c r="I1660" s="36"/>
      <c r="J1660" s="266"/>
      <c r="K1660" s="424"/>
      <c r="L1660" s="268"/>
      <c r="M1660" s="45"/>
    </row>
    <row r="1661" spans="2:13" s="37" customFormat="1" x14ac:dyDescent="0.3">
      <c r="B1661" s="155"/>
      <c r="C1661" s="151"/>
      <c r="D1661" s="151"/>
      <c r="E1661" s="152"/>
      <c r="F1661" s="151"/>
      <c r="G1661" s="151"/>
      <c r="H1661" s="36"/>
      <c r="I1661" s="36"/>
      <c r="J1661" s="266"/>
      <c r="K1661" s="424"/>
      <c r="L1661" s="268"/>
      <c r="M1661" s="45"/>
    </row>
    <row r="1662" spans="2:13" s="37" customFormat="1" x14ac:dyDescent="0.3">
      <c r="B1662" s="155"/>
      <c r="C1662" s="151"/>
      <c r="D1662" s="151"/>
      <c r="E1662" s="152"/>
      <c r="F1662" s="151"/>
      <c r="G1662" s="151"/>
      <c r="H1662" s="36"/>
      <c r="I1662" s="36"/>
      <c r="J1662" s="266"/>
      <c r="K1662" s="424"/>
      <c r="L1662" s="268"/>
      <c r="M1662" s="45"/>
    </row>
    <row r="1663" spans="2:13" s="37" customFormat="1" x14ac:dyDescent="0.3">
      <c r="B1663" s="155"/>
      <c r="C1663" s="151"/>
      <c r="D1663" s="151"/>
      <c r="E1663" s="152"/>
      <c r="F1663" s="151"/>
      <c r="G1663" s="151"/>
      <c r="H1663" s="36"/>
      <c r="I1663" s="36"/>
      <c r="J1663" s="266"/>
      <c r="K1663" s="424"/>
      <c r="L1663" s="268"/>
      <c r="M1663" s="45"/>
    </row>
    <row r="1664" spans="2:13" s="37" customFormat="1" x14ac:dyDescent="0.3">
      <c r="B1664" s="155"/>
      <c r="C1664" s="151"/>
      <c r="D1664" s="151"/>
      <c r="E1664" s="152"/>
      <c r="F1664" s="151"/>
      <c r="G1664" s="151"/>
      <c r="H1664" s="36"/>
      <c r="I1664" s="36"/>
      <c r="J1664" s="266"/>
      <c r="K1664" s="424"/>
      <c r="L1664" s="268"/>
      <c r="M1664" s="45"/>
    </row>
    <row r="1665" spans="2:13" s="37" customFormat="1" x14ac:dyDescent="0.3">
      <c r="B1665" s="155"/>
      <c r="C1665" s="151"/>
      <c r="D1665" s="151"/>
      <c r="E1665" s="152"/>
      <c r="F1665" s="151"/>
      <c r="G1665" s="151"/>
      <c r="H1665" s="36"/>
      <c r="I1665" s="36"/>
      <c r="J1665" s="266"/>
      <c r="K1665" s="424"/>
      <c r="L1665" s="268"/>
      <c r="M1665" s="45"/>
    </row>
    <row r="1666" spans="2:13" s="37" customFormat="1" x14ac:dyDescent="0.3">
      <c r="B1666" s="155"/>
      <c r="C1666" s="151"/>
      <c r="D1666" s="151"/>
      <c r="E1666" s="152"/>
      <c r="F1666" s="151"/>
      <c r="G1666" s="151"/>
      <c r="H1666" s="36"/>
      <c r="I1666" s="36"/>
      <c r="J1666" s="266"/>
      <c r="K1666" s="424"/>
      <c r="L1666" s="268"/>
      <c r="M1666" s="45"/>
    </row>
    <row r="1667" spans="2:13" s="37" customFormat="1" x14ac:dyDescent="0.3">
      <c r="B1667" s="155"/>
      <c r="C1667" s="151"/>
      <c r="D1667" s="151"/>
      <c r="E1667" s="152"/>
      <c r="F1667" s="151"/>
      <c r="G1667" s="151"/>
      <c r="H1667" s="36"/>
      <c r="I1667" s="36"/>
      <c r="J1667" s="266"/>
      <c r="K1667" s="424"/>
      <c r="L1667" s="268"/>
      <c r="M1667" s="45"/>
    </row>
    <row r="1668" spans="2:13" s="37" customFormat="1" x14ac:dyDescent="0.3">
      <c r="B1668" s="155"/>
      <c r="C1668" s="151"/>
      <c r="D1668" s="151"/>
      <c r="E1668" s="152"/>
      <c r="F1668" s="151"/>
      <c r="G1668" s="151"/>
      <c r="H1668" s="36"/>
      <c r="I1668" s="36"/>
      <c r="J1668" s="266"/>
      <c r="K1668" s="424"/>
      <c r="L1668" s="268"/>
      <c r="M1668" s="45"/>
    </row>
    <row r="1669" spans="2:13" s="37" customFormat="1" x14ac:dyDescent="0.3">
      <c r="B1669" s="155"/>
      <c r="C1669" s="151"/>
      <c r="D1669" s="151"/>
      <c r="E1669" s="152"/>
      <c r="F1669" s="151"/>
      <c r="G1669" s="151"/>
      <c r="H1669" s="36"/>
      <c r="I1669" s="36"/>
      <c r="J1669" s="266"/>
      <c r="K1669" s="424"/>
      <c r="L1669" s="268"/>
      <c r="M1669" s="45"/>
    </row>
    <row r="1670" spans="2:13" s="37" customFormat="1" x14ac:dyDescent="0.3">
      <c r="B1670" s="155"/>
      <c r="C1670" s="151"/>
      <c r="D1670" s="151"/>
      <c r="E1670" s="152"/>
      <c r="F1670" s="151"/>
      <c r="G1670" s="151"/>
      <c r="H1670" s="36"/>
      <c r="I1670" s="36"/>
      <c r="J1670" s="266"/>
      <c r="K1670" s="424"/>
      <c r="L1670" s="268"/>
      <c r="M1670" s="45"/>
    </row>
    <row r="1671" spans="2:13" s="37" customFormat="1" x14ac:dyDescent="0.3">
      <c r="B1671" s="155"/>
      <c r="C1671" s="151"/>
      <c r="D1671" s="151"/>
      <c r="E1671" s="152"/>
      <c r="F1671" s="151"/>
      <c r="G1671" s="151"/>
      <c r="H1671" s="36"/>
      <c r="I1671" s="36"/>
      <c r="J1671" s="266"/>
      <c r="K1671" s="424"/>
      <c r="L1671" s="268"/>
      <c r="M1671" s="45"/>
    </row>
    <row r="1672" spans="2:13" s="37" customFormat="1" x14ac:dyDescent="0.3">
      <c r="B1672" s="155"/>
      <c r="C1672" s="151"/>
      <c r="D1672" s="151"/>
      <c r="E1672" s="152"/>
      <c r="F1672" s="151"/>
      <c r="G1672" s="151"/>
      <c r="H1672" s="36"/>
      <c r="I1672" s="36"/>
      <c r="J1672" s="266"/>
      <c r="K1672" s="424"/>
      <c r="L1672" s="268"/>
      <c r="M1672" s="45"/>
    </row>
    <row r="1673" spans="2:13" s="37" customFormat="1" x14ac:dyDescent="0.3">
      <c r="B1673" s="155"/>
      <c r="C1673" s="151"/>
      <c r="D1673" s="151"/>
      <c r="E1673" s="152"/>
      <c r="F1673" s="151"/>
      <c r="G1673" s="151"/>
      <c r="H1673" s="36"/>
      <c r="I1673" s="36"/>
      <c r="J1673" s="266"/>
      <c r="K1673" s="424"/>
      <c r="L1673" s="268"/>
      <c r="M1673" s="45"/>
    </row>
    <row r="1674" spans="2:13" s="37" customFormat="1" x14ac:dyDescent="0.3">
      <c r="B1674" s="155"/>
      <c r="C1674" s="151"/>
      <c r="D1674" s="151"/>
      <c r="E1674" s="152"/>
      <c r="F1674" s="151"/>
      <c r="G1674" s="151"/>
      <c r="H1674" s="36"/>
      <c r="I1674" s="36"/>
      <c r="J1674" s="266"/>
      <c r="K1674" s="424"/>
      <c r="L1674" s="268"/>
      <c r="M1674" s="45"/>
    </row>
    <row r="1675" spans="2:13" s="37" customFormat="1" x14ac:dyDescent="0.3">
      <c r="B1675" s="155"/>
      <c r="C1675" s="151"/>
      <c r="D1675" s="151"/>
      <c r="E1675" s="152"/>
      <c r="F1675" s="151"/>
      <c r="G1675" s="151"/>
      <c r="H1675" s="36"/>
      <c r="I1675" s="36"/>
      <c r="J1675" s="266"/>
      <c r="K1675" s="424"/>
      <c r="L1675" s="268"/>
      <c r="M1675" s="45"/>
    </row>
    <row r="1676" spans="2:13" s="37" customFormat="1" x14ac:dyDescent="0.3">
      <c r="B1676" s="155"/>
      <c r="C1676" s="151"/>
      <c r="D1676" s="151"/>
      <c r="E1676" s="152"/>
      <c r="F1676" s="151"/>
      <c r="G1676" s="151"/>
      <c r="H1676" s="36"/>
      <c r="I1676" s="36"/>
      <c r="J1676" s="266"/>
      <c r="K1676" s="424"/>
      <c r="L1676" s="268"/>
      <c r="M1676" s="45"/>
    </row>
    <row r="1677" spans="2:13" s="37" customFormat="1" x14ac:dyDescent="0.3">
      <c r="B1677" s="155"/>
      <c r="C1677" s="151"/>
      <c r="D1677" s="151"/>
      <c r="E1677" s="152"/>
      <c r="F1677" s="151"/>
      <c r="G1677" s="151"/>
      <c r="H1677" s="36"/>
      <c r="I1677" s="36"/>
      <c r="J1677" s="266"/>
      <c r="K1677" s="424"/>
      <c r="L1677" s="268"/>
      <c r="M1677" s="45"/>
    </row>
    <row r="1678" spans="2:13" s="37" customFormat="1" x14ac:dyDescent="0.3">
      <c r="B1678" s="155"/>
      <c r="C1678" s="151"/>
      <c r="D1678" s="151"/>
      <c r="E1678" s="152"/>
      <c r="F1678" s="151"/>
      <c r="G1678" s="151"/>
      <c r="H1678" s="36"/>
      <c r="I1678" s="36"/>
      <c r="J1678" s="266"/>
      <c r="K1678" s="424"/>
      <c r="L1678" s="268"/>
      <c r="M1678" s="45"/>
    </row>
    <row r="1679" spans="2:13" s="37" customFormat="1" x14ac:dyDescent="0.3">
      <c r="B1679" s="155"/>
      <c r="C1679" s="151"/>
      <c r="D1679" s="151"/>
      <c r="E1679" s="152"/>
      <c r="F1679" s="151"/>
      <c r="G1679" s="151"/>
      <c r="H1679" s="36"/>
      <c r="I1679" s="36"/>
      <c r="J1679" s="266"/>
      <c r="K1679" s="424"/>
      <c r="L1679" s="268"/>
      <c r="M1679" s="45"/>
    </row>
    <row r="1680" spans="2:13" s="37" customFormat="1" x14ac:dyDescent="0.3">
      <c r="B1680" s="155"/>
      <c r="C1680" s="151"/>
      <c r="D1680" s="151"/>
      <c r="E1680" s="152"/>
      <c r="F1680" s="151"/>
      <c r="G1680" s="151"/>
      <c r="H1680" s="36"/>
      <c r="I1680" s="36"/>
      <c r="J1680" s="266"/>
      <c r="K1680" s="424"/>
      <c r="L1680" s="268"/>
      <c r="M1680" s="45"/>
    </row>
    <row r="1681" spans="2:13" s="37" customFormat="1" x14ac:dyDescent="0.3">
      <c r="B1681" s="155"/>
      <c r="C1681" s="151"/>
      <c r="D1681" s="151"/>
      <c r="E1681" s="152"/>
      <c r="F1681" s="151"/>
      <c r="G1681" s="151"/>
      <c r="H1681" s="36"/>
      <c r="I1681" s="36"/>
      <c r="J1681" s="266"/>
      <c r="K1681" s="424"/>
      <c r="L1681" s="268"/>
      <c r="M1681" s="45"/>
    </row>
    <row r="1682" spans="2:13" s="37" customFormat="1" x14ac:dyDescent="0.3">
      <c r="B1682" s="155"/>
      <c r="C1682" s="151"/>
      <c r="D1682" s="151"/>
      <c r="E1682" s="152"/>
      <c r="F1682" s="151"/>
      <c r="G1682" s="151"/>
      <c r="H1682" s="36"/>
      <c r="I1682" s="36"/>
      <c r="J1682" s="266"/>
      <c r="K1682" s="424"/>
      <c r="L1682" s="268"/>
      <c r="M1682" s="45"/>
    </row>
    <row r="1683" spans="2:13" s="37" customFormat="1" x14ac:dyDescent="0.3">
      <c r="B1683" s="155"/>
      <c r="C1683" s="151"/>
      <c r="D1683" s="151"/>
      <c r="E1683" s="152"/>
      <c r="F1683" s="151"/>
      <c r="G1683" s="151"/>
      <c r="H1683" s="36"/>
      <c r="I1683" s="36"/>
      <c r="J1683" s="266"/>
      <c r="K1683" s="424"/>
      <c r="L1683" s="268"/>
      <c r="M1683" s="45"/>
    </row>
    <row r="1684" spans="2:13" s="37" customFormat="1" x14ac:dyDescent="0.3">
      <c r="B1684" s="155"/>
      <c r="C1684" s="151"/>
      <c r="D1684" s="151"/>
      <c r="E1684" s="152"/>
      <c r="F1684" s="151"/>
      <c r="G1684" s="151"/>
      <c r="H1684" s="36"/>
      <c r="I1684" s="36"/>
      <c r="J1684" s="266"/>
      <c r="K1684" s="424"/>
      <c r="L1684" s="268"/>
      <c r="M1684" s="45"/>
    </row>
    <row r="1685" spans="2:13" s="37" customFormat="1" x14ac:dyDescent="0.3">
      <c r="B1685" s="155"/>
      <c r="C1685" s="151"/>
      <c r="D1685" s="151"/>
      <c r="E1685" s="152"/>
      <c r="F1685" s="151"/>
      <c r="G1685" s="151"/>
      <c r="H1685" s="36"/>
      <c r="I1685" s="36"/>
      <c r="J1685" s="266"/>
      <c r="K1685" s="424"/>
      <c r="L1685" s="268"/>
      <c r="M1685" s="45"/>
    </row>
    <row r="1686" spans="2:13" s="37" customFormat="1" x14ac:dyDescent="0.3">
      <c r="B1686" s="155"/>
      <c r="C1686" s="151"/>
      <c r="D1686" s="151"/>
      <c r="E1686" s="152"/>
      <c r="F1686" s="151"/>
      <c r="G1686" s="151"/>
      <c r="H1686" s="36"/>
      <c r="I1686" s="36"/>
      <c r="J1686" s="266"/>
      <c r="K1686" s="424"/>
      <c r="L1686" s="268"/>
      <c r="M1686" s="45"/>
    </row>
    <row r="1687" spans="2:13" s="37" customFormat="1" x14ac:dyDescent="0.3">
      <c r="B1687" s="155"/>
      <c r="C1687" s="151"/>
      <c r="D1687" s="151"/>
      <c r="E1687" s="152"/>
      <c r="F1687" s="151"/>
      <c r="G1687" s="151"/>
      <c r="H1687" s="36"/>
      <c r="I1687" s="36"/>
      <c r="J1687" s="266"/>
      <c r="K1687" s="424"/>
      <c r="L1687" s="268"/>
      <c r="M1687" s="45"/>
    </row>
    <row r="1688" spans="2:13" s="37" customFormat="1" x14ac:dyDescent="0.3">
      <c r="B1688" s="155"/>
      <c r="C1688" s="151"/>
      <c r="D1688" s="151"/>
      <c r="E1688" s="152"/>
      <c r="F1688" s="151"/>
      <c r="G1688" s="151"/>
      <c r="H1688" s="36"/>
      <c r="I1688" s="36"/>
      <c r="J1688" s="266"/>
      <c r="K1688" s="424"/>
      <c r="L1688" s="268"/>
      <c r="M1688" s="45"/>
    </row>
    <row r="1689" spans="2:13" s="37" customFormat="1" x14ac:dyDescent="0.3">
      <c r="B1689" s="155"/>
      <c r="C1689" s="151"/>
      <c r="D1689" s="151"/>
      <c r="E1689" s="152"/>
      <c r="F1689" s="151"/>
      <c r="G1689" s="151"/>
      <c r="H1689" s="36"/>
      <c r="I1689" s="36"/>
      <c r="J1689" s="266"/>
      <c r="K1689" s="424"/>
      <c r="L1689" s="268"/>
      <c r="M1689" s="45"/>
    </row>
    <row r="1690" spans="2:13" s="37" customFormat="1" x14ac:dyDescent="0.3">
      <c r="B1690" s="155"/>
      <c r="C1690" s="151"/>
      <c r="D1690" s="151"/>
      <c r="E1690" s="152"/>
      <c r="F1690" s="151"/>
      <c r="G1690" s="151"/>
      <c r="H1690" s="36"/>
      <c r="I1690" s="36"/>
      <c r="J1690" s="266"/>
      <c r="K1690" s="424"/>
      <c r="L1690" s="268"/>
      <c r="M1690" s="45"/>
    </row>
    <row r="1691" spans="2:13" s="37" customFormat="1" x14ac:dyDescent="0.3">
      <c r="B1691" s="155"/>
      <c r="C1691" s="151"/>
      <c r="D1691" s="151"/>
      <c r="E1691" s="152"/>
      <c r="F1691" s="151"/>
      <c r="G1691" s="151"/>
      <c r="H1691" s="36"/>
      <c r="I1691" s="36"/>
      <c r="J1691" s="266"/>
      <c r="K1691" s="424"/>
      <c r="L1691" s="268"/>
      <c r="M1691" s="45"/>
    </row>
    <row r="1692" spans="2:13" s="37" customFormat="1" x14ac:dyDescent="0.3">
      <c r="B1692" s="155"/>
      <c r="C1692" s="151"/>
      <c r="D1692" s="151"/>
      <c r="E1692" s="152"/>
      <c r="F1692" s="151"/>
      <c r="G1692" s="151"/>
      <c r="H1692" s="36"/>
      <c r="I1692" s="36"/>
      <c r="J1692" s="266"/>
      <c r="K1692" s="424"/>
      <c r="L1692" s="268"/>
      <c r="M1692" s="45"/>
    </row>
    <row r="1693" spans="2:13" s="37" customFormat="1" x14ac:dyDescent="0.3">
      <c r="B1693" s="155"/>
      <c r="C1693" s="151"/>
      <c r="D1693" s="151"/>
      <c r="E1693" s="152"/>
      <c r="F1693" s="151"/>
      <c r="G1693" s="151"/>
      <c r="H1693" s="36"/>
      <c r="I1693" s="36"/>
      <c r="J1693" s="266"/>
      <c r="K1693" s="424"/>
      <c r="L1693" s="268"/>
      <c r="M1693" s="45"/>
    </row>
    <row r="1694" spans="2:13" s="37" customFormat="1" x14ac:dyDescent="0.3">
      <c r="B1694" s="155"/>
      <c r="C1694" s="151"/>
      <c r="D1694" s="151"/>
      <c r="E1694" s="152"/>
      <c r="F1694" s="151"/>
      <c r="G1694" s="151"/>
      <c r="H1694" s="36"/>
      <c r="I1694" s="36"/>
      <c r="J1694" s="266"/>
      <c r="K1694" s="424"/>
      <c r="L1694" s="268"/>
      <c r="M1694" s="45"/>
    </row>
    <row r="1695" spans="2:13" s="37" customFormat="1" x14ac:dyDescent="0.3">
      <c r="B1695" s="155"/>
      <c r="C1695" s="151"/>
      <c r="D1695" s="151"/>
      <c r="E1695" s="152"/>
      <c r="F1695" s="151"/>
      <c r="G1695" s="151"/>
      <c r="H1695" s="36"/>
      <c r="I1695" s="36"/>
      <c r="J1695" s="266"/>
      <c r="K1695" s="424"/>
      <c r="L1695" s="268"/>
      <c r="M1695" s="45"/>
    </row>
    <row r="1696" spans="2:13" s="37" customFormat="1" x14ac:dyDescent="0.3">
      <c r="B1696" s="155"/>
      <c r="C1696" s="151"/>
      <c r="D1696" s="151"/>
      <c r="E1696" s="152"/>
      <c r="F1696" s="151"/>
      <c r="G1696" s="151"/>
      <c r="H1696" s="36"/>
      <c r="I1696" s="36"/>
      <c r="J1696" s="266"/>
      <c r="K1696" s="424"/>
      <c r="L1696" s="268"/>
      <c r="M1696" s="45"/>
    </row>
    <row r="1697" spans="2:13" s="37" customFormat="1" x14ac:dyDescent="0.3">
      <c r="B1697" s="155"/>
      <c r="C1697" s="151"/>
      <c r="D1697" s="151"/>
      <c r="E1697" s="152"/>
      <c r="F1697" s="151"/>
      <c r="G1697" s="151"/>
      <c r="H1697" s="36"/>
      <c r="I1697" s="36"/>
      <c r="J1697" s="266"/>
      <c r="K1697" s="424"/>
      <c r="L1697" s="268"/>
      <c r="M1697" s="45"/>
    </row>
    <row r="1698" spans="2:13" s="37" customFormat="1" x14ac:dyDescent="0.3">
      <c r="B1698" s="155"/>
      <c r="C1698" s="151"/>
      <c r="D1698" s="151"/>
      <c r="E1698" s="152"/>
      <c r="F1698" s="151"/>
      <c r="G1698" s="151"/>
      <c r="H1698" s="36"/>
      <c r="I1698" s="36"/>
      <c r="J1698" s="266"/>
      <c r="K1698" s="424"/>
      <c r="L1698" s="268"/>
      <c r="M1698" s="45"/>
    </row>
    <row r="1699" spans="2:13" s="37" customFormat="1" x14ac:dyDescent="0.3">
      <c r="B1699" s="155"/>
      <c r="C1699" s="151"/>
      <c r="D1699" s="151"/>
      <c r="E1699" s="152"/>
      <c r="F1699" s="151"/>
      <c r="G1699" s="151"/>
      <c r="H1699" s="36"/>
      <c r="I1699" s="36"/>
      <c r="J1699" s="266"/>
      <c r="K1699" s="424"/>
      <c r="L1699" s="268"/>
      <c r="M1699" s="45"/>
    </row>
    <row r="1700" spans="2:13" s="37" customFormat="1" x14ac:dyDescent="0.3">
      <c r="B1700" s="155"/>
      <c r="C1700" s="151"/>
      <c r="D1700" s="151"/>
      <c r="E1700" s="152"/>
      <c r="F1700" s="151"/>
      <c r="G1700" s="151"/>
      <c r="H1700" s="36"/>
      <c r="I1700" s="36"/>
      <c r="J1700" s="266"/>
      <c r="K1700" s="424"/>
      <c r="L1700" s="268"/>
      <c r="M1700" s="45"/>
    </row>
    <row r="1701" spans="2:13" s="37" customFormat="1" x14ac:dyDescent="0.3">
      <c r="B1701" s="155"/>
      <c r="C1701" s="151"/>
      <c r="D1701" s="151"/>
      <c r="E1701" s="152"/>
      <c r="F1701" s="151"/>
      <c r="G1701" s="151"/>
      <c r="H1701" s="36"/>
      <c r="I1701" s="36"/>
      <c r="J1701" s="266"/>
      <c r="K1701" s="424"/>
      <c r="L1701" s="268"/>
      <c r="M1701" s="45"/>
    </row>
    <row r="1702" spans="2:13" s="37" customFormat="1" x14ac:dyDescent="0.3">
      <c r="B1702" s="155"/>
      <c r="C1702" s="151"/>
      <c r="D1702" s="151"/>
      <c r="E1702" s="152"/>
      <c r="F1702" s="151"/>
      <c r="G1702" s="151"/>
      <c r="H1702" s="36"/>
      <c r="I1702" s="36"/>
      <c r="J1702" s="266"/>
      <c r="K1702" s="424"/>
      <c r="L1702" s="268"/>
      <c r="M1702" s="45"/>
    </row>
    <row r="1703" spans="2:13" s="37" customFormat="1" x14ac:dyDescent="0.3">
      <c r="B1703" s="155"/>
      <c r="C1703" s="151"/>
      <c r="D1703" s="151"/>
      <c r="E1703" s="152"/>
      <c r="F1703" s="151"/>
      <c r="G1703" s="151"/>
      <c r="H1703" s="36"/>
      <c r="I1703" s="36"/>
      <c r="J1703" s="266"/>
      <c r="K1703" s="424"/>
      <c r="L1703" s="268"/>
      <c r="M1703" s="45"/>
    </row>
    <row r="1704" spans="2:13" s="37" customFormat="1" x14ac:dyDescent="0.3">
      <c r="B1704" s="155"/>
      <c r="C1704" s="151"/>
      <c r="D1704" s="151"/>
      <c r="E1704" s="152"/>
      <c r="F1704" s="151"/>
      <c r="G1704" s="151"/>
      <c r="H1704" s="36"/>
      <c r="I1704" s="36"/>
      <c r="J1704" s="266"/>
      <c r="K1704" s="424"/>
      <c r="L1704" s="268"/>
      <c r="M1704" s="45"/>
    </row>
    <row r="1705" spans="2:13" s="37" customFormat="1" x14ac:dyDescent="0.3">
      <c r="B1705" s="155"/>
      <c r="C1705" s="151"/>
      <c r="D1705" s="151"/>
      <c r="E1705" s="152"/>
      <c r="F1705" s="151"/>
      <c r="G1705" s="151"/>
      <c r="H1705" s="36"/>
      <c r="I1705" s="36"/>
      <c r="J1705" s="266"/>
      <c r="K1705" s="424"/>
      <c r="L1705" s="268"/>
      <c r="M1705" s="45"/>
    </row>
    <row r="1706" spans="2:13" s="37" customFormat="1" x14ac:dyDescent="0.3">
      <c r="B1706" s="155"/>
      <c r="C1706" s="151"/>
      <c r="D1706" s="151"/>
      <c r="E1706" s="152"/>
      <c r="F1706" s="151"/>
      <c r="G1706" s="151"/>
      <c r="H1706" s="36"/>
      <c r="I1706" s="36"/>
      <c r="J1706" s="266"/>
      <c r="K1706" s="424"/>
      <c r="L1706" s="268"/>
      <c r="M1706" s="45"/>
    </row>
    <row r="1707" spans="2:13" s="37" customFormat="1" x14ac:dyDescent="0.3">
      <c r="B1707" s="155"/>
      <c r="C1707" s="151"/>
      <c r="D1707" s="151"/>
      <c r="E1707" s="152"/>
      <c r="F1707" s="151"/>
      <c r="G1707" s="151"/>
      <c r="H1707" s="36"/>
      <c r="I1707" s="36"/>
      <c r="J1707" s="266"/>
      <c r="K1707" s="424"/>
      <c r="L1707" s="268"/>
      <c r="M1707" s="45"/>
    </row>
    <row r="1708" spans="2:13" s="37" customFormat="1" x14ac:dyDescent="0.3">
      <c r="B1708" s="155"/>
      <c r="C1708" s="151"/>
      <c r="D1708" s="151"/>
      <c r="E1708" s="152"/>
      <c r="F1708" s="151"/>
      <c r="G1708" s="151"/>
      <c r="H1708" s="36"/>
      <c r="I1708" s="36"/>
      <c r="J1708" s="266"/>
      <c r="K1708" s="424"/>
      <c r="L1708" s="268"/>
      <c r="M1708" s="45"/>
    </row>
    <row r="1709" spans="2:13" s="37" customFormat="1" x14ac:dyDescent="0.3">
      <c r="B1709" s="155"/>
      <c r="C1709" s="151"/>
      <c r="D1709" s="151"/>
      <c r="E1709" s="152"/>
      <c r="F1709" s="151"/>
      <c r="G1709" s="151"/>
      <c r="H1709" s="36"/>
      <c r="I1709" s="36"/>
      <c r="J1709" s="266"/>
      <c r="K1709" s="424"/>
      <c r="L1709" s="268"/>
      <c r="M1709" s="45"/>
    </row>
    <row r="1710" spans="2:13" s="37" customFormat="1" x14ac:dyDescent="0.3">
      <c r="B1710" s="155"/>
      <c r="C1710" s="151"/>
      <c r="D1710" s="151"/>
      <c r="E1710" s="152"/>
      <c r="F1710" s="151"/>
      <c r="G1710" s="151"/>
      <c r="H1710" s="36"/>
      <c r="I1710" s="36"/>
      <c r="J1710" s="266"/>
      <c r="K1710" s="424"/>
      <c r="L1710" s="268"/>
      <c r="M1710" s="45"/>
    </row>
    <row r="1711" spans="2:13" s="37" customFormat="1" x14ac:dyDescent="0.3">
      <c r="B1711" s="155"/>
      <c r="C1711" s="151"/>
      <c r="D1711" s="151"/>
      <c r="E1711" s="152"/>
      <c r="F1711" s="151"/>
      <c r="G1711" s="151"/>
      <c r="H1711" s="36"/>
      <c r="I1711" s="36"/>
      <c r="J1711" s="266"/>
      <c r="K1711" s="424"/>
      <c r="L1711" s="268"/>
      <c r="M1711" s="45"/>
    </row>
    <row r="1712" spans="2:13" s="37" customFormat="1" x14ac:dyDescent="0.3">
      <c r="B1712" s="155"/>
      <c r="C1712" s="151"/>
      <c r="D1712" s="151"/>
      <c r="E1712" s="152"/>
      <c r="F1712" s="151"/>
      <c r="G1712" s="151"/>
      <c r="H1712" s="36"/>
      <c r="I1712" s="36"/>
      <c r="J1712" s="266"/>
      <c r="K1712" s="424"/>
      <c r="L1712" s="268"/>
      <c r="M1712" s="45"/>
    </row>
    <row r="1713" spans="2:13" s="37" customFormat="1" x14ac:dyDescent="0.3">
      <c r="B1713" s="155"/>
      <c r="C1713" s="151"/>
      <c r="D1713" s="151"/>
      <c r="E1713" s="152"/>
      <c r="F1713" s="151"/>
      <c r="G1713" s="151"/>
      <c r="H1713" s="36"/>
      <c r="I1713" s="36"/>
      <c r="J1713" s="266"/>
      <c r="K1713" s="424"/>
      <c r="L1713" s="268"/>
      <c r="M1713" s="45"/>
    </row>
    <row r="1714" spans="2:13" s="37" customFormat="1" x14ac:dyDescent="0.3">
      <c r="B1714" s="155"/>
      <c r="C1714" s="151"/>
      <c r="D1714" s="151"/>
      <c r="E1714" s="152"/>
      <c r="F1714" s="151"/>
      <c r="G1714" s="151"/>
      <c r="H1714" s="36"/>
      <c r="I1714" s="36"/>
      <c r="J1714" s="266"/>
      <c r="K1714" s="424"/>
      <c r="L1714" s="268"/>
      <c r="M1714" s="45"/>
    </row>
    <row r="1715" spans="2:13" s="37" customFormat="1" x14ac:dyDescent="0.3">
      <c r="B1715" s="155"/>
      <c r="C1715" s="151"/>
      <c r="D1715" s="151"/>
      <c r="E1715" s="152"/>
      <c r="F1715" s="151"/>
      <c r="G1715" s="151"/>
      <c r="H1715" s="36"/>
      <c r="I1715" s="36"/>
      <c r="J1715" s="266"/>
      <c r="K1715" s="424"/>
      <c r="L1715" s="268"/>
      <c r="M1715" s="45"/>
    </row>
    <row r="1716" spans="2:13" s="37" customFormat="1" x14ac:dyDescent="0.3">
      <c r="B1716" s="155"/>
      <c r="C1716" s="151"/>
      <c r="D1716" s="151"/>
      <c r="E1716" s="152"/>
      <c r="F1716" s="151"/>
      <c r="G1716" s="151"/>
      <c r="H1716" s="36"/>
      <c r="I1716" s="36"/>
      <c r="J1716" s="266"/>
      <c r="K1716" s="424"/>
      <c r="L1716" s="268"/>
      <c r="M1716" s="45"/>
    </row>
    <row r="1717" spans="2:13" s="37" customFormat="1" x14ac:dyDescent="0.3">
      <c r="B1717" s="155"/>
      <c r="C1717" s="151"/>
      <c r="D1717" s="151"/>
      <c r="E1717" s="152"/>
      <c r="F1717" s="151"/>
      <c r="G1717" s="151"/>
      <c r="H1717" s="36"/>
      <c r="I1717" s="36"/>
      <c r="J1717" s="266"/>
      <c r="K1717" s="424"/>
      <c r="L1717" s="268"/>
      <c r="M1717" s="45"/>
    </row>
    <row r="1718" spans="2:13" s="37" customFormat="1" x14ac:dyDescent="0.3">
      <c r="B1718" s="155"/>
      <c r="C1718" s="151"/>
      <c r="D1718" s="151"/>
      <c r="E1718" s="152"/>
      <c r="F1718" s="151"/>
      <c r="G1718" s="151"/>
      <c r="H1718" s="36"/>
      <c r="I1718" s="36"/>
      <c r="J1718" s="266"/>
      <c r="K1718" s="424"/>
      <c r="L1718" s="268"/>
      <c r="M1718" s="45"/>
    </row>
    <row r="1719" spans="2:13" s="37" customFormat="1" x14ac:dyDescent="0.3">
      <c r="B1719" s="155"/>
      <c r="C1719" s="151"/>
      <c r="D1719" s="151"/>
      <c r="E1719" s="152"/>
      <c r="F1719" s="151"/>
      <c r="G1719" s="151"/>
      <c r="H1719" s="36"/>
      <c r="I1719" s="36"/>
      <c r="J1719" s="266"/>
      <c r="K1719" s="424"/>
      <c r="L1719" s="268"/>
      <c r="M1719" s="45"/>
    </row>
    <row r="1720" spans="2:13" s="37" customFormat="1" x14ac:dyDescent="0.3">
      <c r="B1720" s="155"/>
      <c r="C1720" s="151"/>
      <c r="D1720" s="151"/>
      <c r="E1720" s="152"/>
      <c r="F1720" s="151"/>
      <c r="G1720" s="151"/>
      <c r="H1720" s="36"/>
      <c r="I1720" s="36"/>
      <c r="J1720" s="266"/>
      <c r="K1720" s="424"/>
      <c r="L1720" s="268"/>
      <c r="M1720" s="45"/>
    </row>
    <row r="1721" spans="2:13" s="37" customFormat="1" x14ac:dyDescent="0.3">
      <c r="B1721" s="155"/>
      <c r="C1721" s="151"/>
      <c r="D1721" s="151"/>
      <c r="E1721" s="152"/>
      <c r="F1721" s="151"/>
      <c r="G1721" s="151"/>
      <c r="H1721" s="36"/>
      <c r="I1721" s="36"/>
      <c r="J1721" s="266"/>
      <c r="K1721" s="424"/>
      <c r="L1721" s="268"/>
      <c r="M1721" s="45"/>
    </row>
    <row r="1722" spans="2:13" s="37" customFormat="1" x14ac:dyDescent="0.3">
      <c r="B1722" s="155"/>
      <c r="C1722" s="151"/>
      <c r="D1722" s="151"/>
      <c r="E1722" s="152"/>
      <c r="F1722" s="151"/>
      <c r="G1722" s="151"/>
      <c r="H1722" s="36"/>
      <c r="I1722" s="36"/>
      <c r="J1722" s="266"/>
      <c r="K1722" s="424"/>
      <c r="L1722" s="268"/>
      <c r="M1722" s="45"/>
    </row>
    <row r="1723" spans="2:13" s="37" customFormat="1" x14ac:dyDescent="0.3">
      <c r="B1723" s="155"/>
      <c r="C1723" s="151"/>
      <c r="D1723" s="151"/>
      <c r="E1723" s="152"/>
      <c r="F1723" s="151"/>
      <c r="G1723" s="151"/>
      <c r="H1723" s="36"/>
      <c r="I1723" s="36"/>
      <c r="J1723" s="266"/>
      <c r="K1723" s="424"/>
      <c r="L1723" s="268"/>
      <c r="M1723" s="45"/>
    </row>
    <row r="1724" spans="2:13" s="37" customFormat="1" x14ac:dyDescent="0.3">
      <c r="B1724" s="155"/>
      <c r="C1724" s="151"/>
      <c r="D1724" s="151"/>
      <c r="E1724" s="152"/>
      <c r="F1724" s="151"/>
      <c r="G1724" s="151"/>
      <c r="H1724" s="36"/>
      <c r="I1724" s="36"/>
      <c r="J1724" s="266"/>
      <c r="K1724" s="424"/>
      <c r="L1724" s="268"/>
      <c r="M1724" s="45"/>
    </row>
    <row r="1725" spans="2:13" s="37" customFormat="1" x14ac:dyDescent="0.3">
      <c r="B1725" s="155"/>
      <c r="C1725" s="151"/>
      <c r="D1725" s="151"/>
      <c r="E1725" s="152"/>
      <c r="F1725" s="151"/>
      <c r="G1725" s="151"/>
      <c r="H1725" s="36"/>
      <c r="I1725" s="36"/>
      <c r="J1725" s="266"/>
      <c r="K1725" s="424"/>
      <c r="L1725" s="268"/>
      <c r="M1725" s="45"/>
    </row>
    <row r="1726" spans="2:13" s="37" customFormat="1" x14ac:dyDescent="0.3">
      <c r="B1726" s="155"/>
      <c r="C1726" s="151"/>
      <c r="D1726" s="151"/>
      <c r="E1726" s="152"/>
      <c r="F1726" s="151"/>
      <c r="G1726" s="151"/>
      <c r="H1726" s="36"/>
      <c r="I1726" s="36"/>
      <c r="J1726" s="266"/>
      <c r="K1726" s="424"/>
      <c r="L1726" s="268"/>
      <c r="M1726" s="45"/>
    </row>
    <row r="1727" spans="2:13" s="37" customFormat="1" x14ac:dyDescent="0.3">
      <c r="B1727" s="155"/>
      <c r="C1727" s="151"/>
      <c r="D1727" s="151"/>
      <c r="E1727" s="152"/>
      <c r="F1727" s="151"/>
      <c r="G1727" s="151"/>
      <c r="H1727" s="36"/>
      <c r="I1727" s="36"/>
      <c r="J1727" s="266"/>
      <c r="K1727" s="424"/>
      <c r="L1727" s="268"/>
      <c r="M1727" s="45"/>
    </row>
    <row r="1728" spans="2:13" s="37" customFormat="1" x14ac:dyDescent="0.3">
      <c r="B1728" s="155"/>
      <c r="C1728" s="151"/>
      <c r="D1728" s="151"/>
      <c r="E1728" s="152"/>
      <c r="F1728" s="151"/>
      <c r="G1728" s="151"/>
      <c r="H1728" s="36"/>
      <c r="I1728" s="36"/>
      <c r="J1728" s="266"/>
      <c r="K1728" s="424"/>
      <c r="L1728" s="268"/>
      <c r="M1728" s="45"/>
    </row>
    <row r="1729" spans="2:13" s="37" customFormat="1" x14ac:dyDescent="0.3">
      <c r="B1729" s="155"/>
      <c r="C1729" s="151"/>
      <c r="D1729" s="151"/>
      <c r="E1729" s="152"/>
      <c r="F1729" s="151"/>
      <c r="G1729" s="151"/>
      <c r="H1729" s="36"/>
      <c r="I1729" s="36"/>
      <c r="J1729" s="266"/>
      <c r="K1729" s="424"/>
      <c r="L1729" s="268"/>
      <c r="M1729" s="45"/>
    </row>
    <row r="1730" spans="2:13" s="37" customFormat="1" x14ac:dyDescent="0.3">
      <c r="B1730" s="155"/>
      <c r="C1730" s="151"/>
      <c r="D1730" s="151"/>
      <c r="E1730" s="152"/>
      <c r="F1730" s="151"/>
      <c r="G1730" s="151"/>
      <c r="H1730" s="36"/>
      <c r="I1730" s="36"/>
      <c r="J1730" s="266"/>
      <c r="K1730" s="424"/>
      <c r="L1730" s="268"/>
      <c r="M1730" s="45"/>
    </row>
    <row r="1731" spans="2:13" s="37" customFormat="1" x14ac:dyDescent="0.3">
      <c r="B1731" s="155"/>
      <c r="C1731" s="151"/>
      <c r="D1731" s="151"/>
      <c r="E1731" s="152"/>
      <c r="F1731" s="151"/>
      <c r="G1731" s="151"/>
      <c r="H1731" s="36"/>
      <c r="I1731" s="36"/>
      <c r="J1731" s="266"/>
      <c r="K1731" s="424"/>
      <c r="L1731" s="268"/>
      <c r="M1731" s="45"/>
    </row>
    <row r="1732" spans="2:13" s="37" customFormat="1" x14ac:dyDescent="0.3">
      <c r="B1732" s="155"/>
      <c r="C1732" s="151"/>
      <c r="D1732" s="151"/>
      <c r="E1732" s="152"/>
      <c r="F1732" s="151"/>
      <c r="G1732" s="151"/>
      <c r="H1732" s="36"/>
      <c r="I1732" s="36"/>
      <c r="J1732" s="266"/>
      <c r="K1732" s="424"/>
      <c r="L1732" s="268"/>
      <c r="M1732" s="45"/>
    </row>
    <row r="1733" spans="2:13" s="37" customFormat="1" x14ac:dyDescent="0.3">
      <c r="B1733" s="155"/>
      <c r="C1733" s="151"/>
      <c r="D1733" s="151"/>
      <c r="E1733" s="152"/>
      <c r="F1733" s="151"/>
      <c r="G1733" s="151"/>
      <c r="H1733" s="36"/>
      <c r="I1733" s="36"/>
      <c r="J1733" s="266"/>
      <c r="K1733" s="424"/>
      <c r="L1733" s="268"/>
      <c r="M1733" s="45"/>
    </row>
    <row r="1734" spans="2:13" s="37" customFormat="1" x14ac:dyDescent="0.3">
      <c r="B1734" s="155"/>
      <c r="C1734" s="151"/>
      <c r="D1734" s="151"/>
      <c r="E1734" s="152"/>
      <c r="F1734" s="151"/>
      <c r="G1734" s="151"/>
      <c r="H1734" s="36"/>
      <c r="I1734" s="36"/>
      <c r="J1734" s="266"/>
      <c r="K1734" s="424"/>
      <c r="L1734" s="268"/>
      <c r="M1734" s="45"/>
    </row>
    <row r="1735" spans="2:13" s="37" customFormat="1" x14ac:dyDescent="0.3">
      <c r="B1735" s="155"/>
      <c r="C1735" s="151"/>
      <c r="D1735" s="151"/>
      <c r="E1735" s="152"/>
      <c r="F1735" s="151"/>
      <c r="G1735" s="151"/>
      <c r="H1735" s="36"/>
      <c r="I1735" s="36"/>
      <c r="J1735" s="266"/>
      <c r="K1735" s="424"/>
      <c r="L1735" s="268"/>
      <c r="M1735" s="45"/>
    </row>
    <row r="1736" spans="2:13" s="37" customFormat="1" x14ac:dyDescent="0.3">
      <c r="B1736" s="155"/>
      <c r="C1736" s="151"/>
      <c r="D1736" s="151"/>
      <c r="E1736" s="152"/>
      <c r="F1736" s="151"/>
      <c r="G1736" s="151"/>
      <c r="H1736" s="36"/>
      <c r="I1736" s="36"/>
      <c r="J1736" s="266"/>
      <c r="K1736" s="424"/>
      <c r="L1736" s="268"/>
      <c r="M1736" s="45"/>
    </row>
    <row r="1737" spans="2:13" s="37" customFormat="1" x14ac:dyDescent="0.3">
      <c r="B1737" s="155"/>
      <c r="C1737" s="151"/>
      <c r="D1737" s="151"/>
      <c r="E1737" s="152"/>
      <c r="F1737" s="151"/>
      <c r="G1737" s="151"/>
      <c r="H1737" s="36"/>
      <c r="I1737" s="36"/>
      <c r="J1737" s="266"/>
      <c r="K1737" s="424"/>
      <c r="L1737" s="268"/>
      <c r="M1737" s="45"/>
    </row>
    <row r="1738" spans="2:13" s="37" customFormat="1" x14ac:dyDescent="0.3">
      <c r="B1738" s="155"/>
      <c r="C1738" s="151"/>
      <c r="D1738" s="151"/>
      <c r="E1738" s="152"/>
      <c r="F1738" s="151"/>
      <c r="G1738" s="151"/>
      <c r="H1738" s="36"/>
      <c r="I1738" s="36"/>
      <c r="J1738" s="266"/>
      <c r="K1738" s="424"/>
      <c r="L1738" s="268"/>
      <c r="M1738" s="45"/>
    </row>
    <row r="1739" spans="2:13" s="37" customFormat="1" x14ac:dyDescent="0.3">
      <c r="B1739" s="155"/>
      <c r="C1739" s="151"/>
      <c r="D1739" s="151"/>
      <c r="E1739" s="152"/>
      <c r="F1739" s="151"/>
      <c r="G1739" s="151"/>
      <c r="H1739" s="36"/>
      <c r="I1739" s="36"/>
      <c r="J1739" s="266"/>
      <c r="K1739" s="424"/>
      <c r="L1739" s="268"/>
      <c r="M1739" s="45"/>
    </row>
    <row r="1740" spans="2:13" s="37" customFormat="1" x14ac:dyDescent="0.3">
      <c r="B1740" s="155"/>
      <c r="C1740" s="151"/>
      <c r="D1740" s="151"/>
      <c r="E1740" s="152"/>
      <c r="F1740" s="151"/>
      <c r="G1740" s="151"/>
      <c r="H1740" s="36"/>
      <c r="I1740" s="36"/>
      <c r="J1740" s="266"/>
      <c r="K1740" s="424"/>
      <c r="L1740" s="268"/>
      <c r="M1740" s="45"/>
    </row>
    <row r="1741" spans="2:13" s="37" customFormat="1" x14ac:dyDescent="0.3">
      <c r="B1741" s="155"/>
      <c r="C1741" s="151"/>
      <c r="D1741" s="151"/>
      <c r="E1741" s="152"/>
      <c r="F1741" s="151"/>
      <c r="G1741" s="151"/>
      <c r="H1741" s="36"/>
      <c r="I1741" s="36"/>
      <c r="J1741" s="266"/>
      <c r="K1741" s="424"/>
      <c r="L1741" s="268"/>
      <c r="M1741" s="45"/>
    </row>
    <row r="1742" spans="2:13" s="37" customFormat="1" x14ac:dyDescent="0.3">
      <c r="B1742" s="155"/>
      <c r="C1742" s="151"/>
      <c r="D1742" s="151"/>
      <c r="E1742" s="152"/>
      <c r="F1742" s="151"/>
      <c r="G1742" s="151"/>
      <c r="H1742" s="36"/>
      <c r="I1742" s="36"/>
      <c r="J1742" s="266"/>
      <c r="K1742" s="424"/>
      <c r="L1742" s="268"/>
      <c r="M1742" s="45"/>
    </row>
    <row r="1743" spans="2:13" s="37" customFormat="1" x14ac:dyDescent="0.3">
      <c r="B1743" s="155"/>
      <c r="C1743" s="151"/>
      <c r="D1743" s="151"/>
      <c r="E1743" s="152"/>
      <c r="F1743" s="151"/>
      <c r="G1743" s="151"/>
      <c r="H1743" s="36"/>
      <c r="I1743" s="36"/>
      <c r="J1743" s="266"/>
      <c r="K1743" s="424"/>
      <c r="L1743" s="268"/>
      <c r="M1743" s="45"/>
    </row>
    <row r="1744" spans="2:13" s="37" customFormat="1" x14ac:dyDescent="0.3">
      <c r="B1744" s="155"/>
      <c r="C1744" s="151"/>
      <c r="D1744" s="151"/>
      <c r="E1744" s="152"/>
      <c r="F1744" s="151"/>
      <c r="G1744" s="151"/>
      <c r="H1744" s="36"/>
      <c r="I1744" s="36"/>
      <c r="J1744" s="266"/>
      <c r="K1744" s="424"/>
      <c r="L1744" s="268"/>
      <c r="M1744" s="45"/>
    </row>
    <row r="1745" spans="2:13" s="37" customFormat="1" x14ac:dyDescent="0.3">
      <c r="B1745" s="155"/>
      <c r="C1745" s="151"/>
      <c r="D1745" s="151"/>
      <c r="E1745" s="152"/>
      <c r="F1745" s="151"/>
      <c r="G1745" s="151"/>
      <c r="H1745" s="36"/>
      <c r="I1745" s="36"/>
      <c r="J1745" s="266"/>
      <c r="K1745" s="424"/>
      <c r="L1745" s="268"/>
      <c r="M1745" s="45"/>
    </row>
    <row r="1746" spans="2:13" s="37" customFormat="1" x14ac:dyDescent="0.3">
      <c r="B1746" s="155"/>
      <c r="C1746" s="151"/>
      <c r="D1746" s="151"/>
      <c r="E1746" s="152"/>
      <c r="F1746" s="151"/>
      <c r="G1746" s="151"/>
      <c r="H1746" s="36"/>
      <c r="I1746" s="36"/>
      <c r="J1746" s="266"/>
      <c r="K1746" s="424"/>
      <c r="L1746" s="268"/>
      <c r="M1746" s="45"/>
    </row>
    <row r="1747" spans="2:13" s="37" customFormat="1" x14ac:dyDescent="0.3">
      <c r="B1747" s="155"/>
      <c r="C1747" s="151"/>
      <c r="D1747" s="151"/>
      <c r="E1747" s="152"/>
      <c r="F1747" s="151"/>
      <c r="G1747" s="151"/>
      <c r="H1747" s="36"/>
      <c r="I1747" s="36"/>
      <c r="J1747" s="266"/>
      <c r="K1747" s="424"/>
      <c r="L1747" s="268"/>
      <c r="M1747" s="45"/>
    </row>
    <row r="1748" spans="2:13" s="37" customFormat="1" x14ac:dyDescent="0.3">
      <c r="B1748" s="155"/>
      <c r="C1748" s="151"/>
      <c r="D1748" s="151"/>
      <c r="E1748" s="152"/>
      <c r="F1748" s="151"/>
      <c r="G1748" s="151"/>
      <c r="H1748" s="36"/>
      <c r="I1748" s="36"/>
      <c r="J1748" s="266"/>
      <c r="K1748" s="424"/>
      <c r="L1748" s="268"/>
      <c r="M1748" s="45"/>
    </row>
    <row r="1749" spans="2:13" s="37" customFormat="1" x14ac:dyDescent="0.3">
      <c r="B1749" s="155"/>
      <c r="C1749" s="151"/>
      <c r="D1749" s="151"/>
      <c r="E1749" s="152"/>
      <c r="F1749" s="151"/>
      <c r="G1749" s="151"/>
      <c r="H1749" s="36"/>
      <c r="I1749" s="36"/>
      <c r="J1749" s="266"/>
      <c r="K1749" s="424"/>
      <c r="L1749" s="268"/>
      <c r="M1749" s="45"/>
    </row>
    <row r="1750" spans="2:13" s="37" customFormat="1" x14ac:dyDescent="0.3">
      <c r="B1750" s="155"/>
      <c r="C1750" s="151"/>
      <c r="D1750" s="151"/>
      <c r="E1750" s="152"/>
      <c r="F1750" s="151"/>
      <c r="G1750" s="151"/>
      <c r="H1750" s="36"/>
      <c r="I1750" s="36"/>
      <c r="J1750" s="266"/>
      <c r="K1750" s="424"/>
      <c r="L1750" s="268"/>
      <c r="M1750" s="45"/>
    </row>
    <row r="1751" spans="2:13" s="37" customFormat="1" x14ac:dyDescent="0.3">
      <c r="B1751" s="155"/>
      <c r="C1751" s="151"/>
      <c r="D1751" s="151"/>
      <c r="E1751" s="152"/>
      <c r="F1751" s="151"/>
      <c r="G1751" s="151"/>
      <c r="H1751" s="36"/>
      <c r="I1751" s="36"/>
      <c r="J1751" s="266"/>
      <c r="K1751" s="424"/>
      <c r="L1751" s="268"/>
      <c r="M1751" s="45"/>
    </row>
    <row r="1752" spans="2:13" s="37" customFormat="1" x14ac:dyDescent="0.3">
      <c r="B1752" s="155"/>
      <c r="C1752" s="151"/>
      <c r="D1752" s="151"/>
      <c r="E1752" s="152"/>
      <c r="F1752" s="151"/>
      <c r="G1752" s="151"/>
      <c r="H1752" s="36"/>
      <c r="I1752" s="36"/>
      <c r="J1752" s="266"/>
      <c r="K1752" s="424"/>
      <c r="L1752" s="268"/>
      <c r="M1752" s="45"/>
    </row>
    <row r="1753" spans="2:13" s="37" customFormat="1" x14ac:dyDescent="0.3">
      <c r="B1753" s="155"/>
      <c r="C1753" s="151"/>
      <c r="D1753" s="151"/>
      <c r="E1753" s="152"/>
      <c r="F1753" s="151"/>
      <c r="G1753" s="151"/>
      <c r="H1753" s="36"/>
      <c r="I1753" s="36"/>
      <c r="J1753" s="266"/>
      <c r="K1753" s="424"/>
      <c r="L1753" s="268"/>
      <c r="M1753" s="45"/>
    </row>
    <row r="1754" spans="2:13" s="37" customFormat="1" x14ac:dyDescent="0.3">
      <c r="B1754" s="155"/>
      <c r="C1754" s="151"/>
      <c r="D1754" s="151"/>
      <c r="E1754" s="152"/>
      <c r="F1754" s="151"/>
      <c r="G1754" s="151"/>
      <c r="H1754" s="36"/>
      <c r="I1754" s="36"/>
      <c r="J1754" s="266"/>
      <c r="K1754" s="424"/>
      <c r="L1754" s="268"/>
      <c r="M1754" s="45"/>
    </row>
    <row r="1755" spans="2:13" s="37" customFormat="1" x14ac:dyDescent="0.3">
      <c r="B1755" s="155"/>
      <c r="C1755" s="151"/>
      <c r="D1755" s="151"/>
      <c r="E1755" s="152"/>
      <c r="F1755" s="151"/>
      <c r="G1755" s="151"/>
      <c r="H1755" s="36"/>
      <c r="I1755" s="36"/>
      <c r="J1755" s="266"/>
      <c r="K1755" s="424"/>
      <c r="L1755" s="268"/>
      <c r="M1755" s="45"/>
    </row>
    <row r="1756" spans="2:13" s="37" customFormat="1" x14ac:dyDescent="0.3">
      <c r="B1756" s="155"/>
      <c r="C1756" s="151"/>
      <c r="D1756" s="151"/>
      <c r="E1756" s="152"/>
      <c r="F1756" s="151"/>
      <c r="G1756" s="151"/>
      <c r="H1756" s="36"/>
      <c r="I1756" s="36"/>
      <c r="J1756" s="266"/>
      <c r="K1756" s="424"/>
      <c r="L1756" s="268"/>
      <c r="M1756" s="45"/>
    </row>
    <row r="1757" spans="2:13" s="37" customFormat="1" x14ac:dyDescent="0.3">
      <c r="B1757" s="155"/>
      <c r="C1757" s="151"/>
      <c r="D1757" s="151"/>
      <c r="E1757" s="152"/>
      <c r="F1757" s="151"/>
      <c r="G1757" s="151"/>
      <c r="H1757" s="36"/>
      <c r="I1757" s="36"/>
      <c r="J1757" s="266"/>
      <c r="K1757" s="424"/>
      <c r="L1757" s="268"/>
      <c r="M1757" s="45"/>
    </row>
    <row r="1758" spans="2:13" s="37" customFormat="1" x14ac:dyDescent="0.3">
      <c r="B1758" s="155"/>
      <c r="C1758" s="151"/>
      <c r="D1758" s="151"/>
      <c r="E1758" s="152"/>
      <c r="F1758" s="151"/>
      <c r="G1758" s="151"/>
      <c r="H1758" s="36"/>
      <c r="I1758" s="36"/>
      <c r="J1758" s="266"/>
      <c r="K1758" s="424"/>
      <c r="L1758" s="268"/>
      <c r="M1758" s="45"/>
    </row>
    <row r="1759" spans="2:13" s="37" customFormat="1" x14ac:dyDescent="0.3">
      <c r="B1759" s="155"/>
      <c r="C1759" s="151"/>
      <c r="D1759" s="151"/>
      <c r="E1759" s="152"/>
      <c r="F1759" s="151"/>
      <c r="G1759" s="151"/>
      <c r="H1759" s="36"/>
      <c r="I1759" s="36"/>
      <c r="J1759" s="266"/>
      <c r="K1759" s="424"/>
      <c r="L1759" s="268"/>
      <c r="M1759" s="45"/>
    </row>
    <row r="1760" spans="2:13" s="37" customFormat="1" x14ac:dyDescent="0.3">
      <c r="B1760" s="155"/>
      <c r="C1760" s="151"/>
      <c r="D1760" s="151"/>
      <c r="E1760" s="152"/>
      <c r="F1760" s="151"/>
      <c r="G1760" s="151"/>
      <c r="H1760" s="36"/>
      <c r="I1760" s="36"/>
      <c r="J1760" s="266"/>
      <c r="K1760" s="424"/>
      <c r="L1760" s="268"/>
      <c r="M1760" s="45"/>
    </row>
    <row r="1761" spans="2:13" s="37" customFormat="1" x14ac:dyDescent="0.3">
      <c r="B1761" s="155"/>
      <c r="C1761" s="151"/>
      <c r="D1761" s="151"/>
      <c r="E1761" s="152"/>
      <c r="F1761" s="151"/>
      <c r="G1761" s="151"/>
      <c r="H1761" s="36"/>
      <c r="I1761" s="36"/>
      <c r="J1761" s="266"/>
      <c r="K1761" s="424"/>
      <c r="L1761" s="268"/>
      <c r="M1761" s="45"/>
    </row>
    <row r="1762" spans="2:13" s="37" customFormat="1" x14ac:dyDescent="0.3">
      <c r="B1762" s="155"/>
      <c r="C1762" s="151"/>
      <c r="D1762" s="151"/>
      <c r="E1762" s="152"/>
      <c r="F1762" s="151"/>
      <c r="G1762" s="151"/>
      <c r="H1762" s="36"/>
      <c r="I1762" s="36"/>
      <c r="J1762" s="266"/>
      <c r="K1762" s="424"/>
      <c r="L1762" s="268"/>
      <c r="M1762" s="45"/>
    </row>
    <row r="1763" spans="2:13" s="37" customFormat="1" x14ac:dyDescent="0.3">
      <c r="B1763" s="155"/>
      <c r="C1763" s="151"/>
      <c r="D1763" s="151"/>
      <c r="E1763" s="152"/>
      <c r="F1763" s="151"/>
      <c r="G1763" s="151"/>
      <c r="H1763" s="36"/>
      <c r="I1763" s="36"/>
      <c r="J1763" s="266"/>
      <c r="K1763" s="424"/>
      <c r="L1763" s="268"/>
      <c r="M1763" s="45"/>
    </row>
    <row r="1764" spans="2:13" s="37" customFormat="1" x14ac:dyDescent="0.3">
      <c r="B1764" s="155"/>
      <c r="C1764" s="151"/>
      <c r="D1764" s="151"/>
      <c r="E1764" s="152"/>
      <c r="F1764" s="151"/>
      <c r="G1764" s="151"/>
      <c r="H1764" s="36"/>
      <c r="I1764" s="36"/>
      <c r="J1764" s="266"/>
      <c r="K1764" s="424"/>
      <c r="L1764" s="268"/>
      <c r="M1764" s="45"/>
    </row>
    <row r="1765" spans="2:13" s="37" customFormat="1" x14ac:dyDescent="0.3">
      <c r="B1765" s="155"/>
      <c r="C1765" s="151"/>
      <c r="D1765" s="151"/>
      <c r="E1765" s="152"/>
      <c r="F1765" s="151"/>
      <c r="G1765" s="151"/>
      <c r="H1765" s="36"/>
      <c r="I1765" s="36"/>
      <c r="J1765" s="266"/>
      <c r="K1765" s="424"/>
      <c r="L1765" s="268"/>
      <c r="M1765" s="45"/>
    </row>
    <row r="1766" spans="2:13" s="37" customFormat="1" x14ac:dyDescent="0.3">
      <c r="B1766" s="155"/>
      <c r="C1766" s="151"/>
      <c r="D1766" s="151"/>
      <c r="E1766" s="152"/>
      <c r="F1766" s="151"/>
      <c r="G1766" s="151"/>
      <c r="H1766" s="36"/>
      <c r="I1766" s="36"/>
      <c r="J1766" s="266"/>
      <c r="K1766" s="424"/>
      <c r="L1766" s="268"/>
      <c r="M1766" s="45"/>
    </row>
    <row r="1767" spans="2:13" s="37" customFormat="1" x14ac:dyDescent="0.3">
      <c r="B1767" s="155"/>
      <c r="C1767" s="151"/>
      <c r="D1767" s="151"/>
      <c r="E1767" s="152"/>
      <c r="F1767" s="151"/>
      <c r="G1767" s="151"/>
      <c r="H1767" s="36"/>
      <c r="I1767" s="36"/>
      <c r="J1767" s="266"/>
      <c r="K1767" s="424"/>
      <c r="L1767" s="268"/>
      <c r="M1767" s="45"/>
    </row>
    <row r="1768" spans="2:13" s="37" customFormat="1" x14ac:dyDescent="0.3">
      <c r="B1768" s="155"/>
      <c r="C1768" s="151"/>
      <c r="D1768" s="151"/>
      <c r="E1768" s="152"/>
      <c r="F1768" s="151"/>
      <c r="G1768" s="151"/>
      <c r="H1768" s="36"/>
      <c r="I1768" s="36"/>
      <c r="J1768" s="266"/>
      <c r="K1768" s="424"/>
      <c r="L1768" s="268"/>
      <c r="M1768" s="45"/>
    </row>
    <row r="1769" spans="2:13" s="37" customFormat="1" x14ac:dyDescent="0.3">
      <c r="B1769" s="155"/>
      <c r="C1769" s="151"/>
      <c r="D1769" s="151"/>
      <c r="E1769" s="152"/>
      <c r="F1769" s="151"/>
      <c r="G1769" s="151"/>
      <c r="H1769" s="36"/>
      <c r="I1769" s="36"/>
      <c r="J1769" s="266"/>
      <c r="K1769" s="424"/>
      <c r="L1769" s="268"/>
      <c r="M1769" s="45"/>
    </row>
    <row r="1770" spans="2:13" s="37" customFormat="1" x14ac:dyDescent="0.3">
      <c r="B1770" s="155"/>
      <c r="C1770" s="151"/>
      <c r="D1770" s="151"/>
      <c r="E1770" s="152"/>
      <c r="F1770" s="151"/>
      <c r="G1770" s="151"/>
      <c r="H1770" s="36"/>
      <c r="I1770" s="36"/>
      <c r="J1770" s="266"/>
      <c r="K1770" s="424"/>
      <c r="L1770" s="268"/>
      <c r="M1770" s="45"/>
    </row>
    <row r="1771" spans="2:13" s="37" customFormat="1" x14ac:dyDescent="0.3">
      <c r="B1771" s="155"/>
      <c r="C1771" s="151"/>
      <c r="D1771" s="151"/>
      <c r="E1771" s="152"/>
      <c r="F1771" s="151"/>
      <c r="G1771" s="151"/>
      <c r="H1771" s="36"/>
      <c r="I1771" s="36"/>
      <c r="J1771" s="266"/>
      <c r="K1771" s="424"/>
      <c r="L1771" s="268"/>
      <c r="M1771" s="45"/>
    </row>
    <row r="1772" spans="2:13" s="37" customFormat="1" x14ac:dyDescent="0.3">
      <c r="B1772" s="155"/>
      <c r="C1772" s="151"/>
      <c r="D1772" s="151"/>
      <c r="E1772" s="152"/>
      <c r="F1772" s="151"/>
      <c r="G1772" s="151"/>
      <c r="H1772" s="36"/>
      <c r="I1772" s="36"/>
      <c r="J1772" s="266"/>
      <c r="K1772" s="424"/>
      <c r="L1772" s="268"/>
      <c r="M1772" s="45"/>
    </row>
    <row r="1773" spans="2:13" s="37" customFormat="1" x14ac:dyDescent="0.3">
      <c r="B1773" s="155"/>
      <c r="C1773" s="151"/>
      <c r="D1773" s="151"/>
      <c r="E1773" s="152"/>
      <c r="F1773" s="151"/>
      <c r="G1773" s="151"/>
      <c r="H1773" s="36"/>
      <c r="I1773" s="36"/>
      <c r="J1773" s="266"/>
      <c r="K1773" s="424"/>
      <c r="L1773" s="268"/>
      <c r="M1773" s="45"/>
    </row>
    <row r="1774" spans="2:13" s="37" customFormat="1" x14ac:dyDescent="0.3">
      <c r="B1774" s="155"/>
      <c r="C1774" s="151"/>
      <c r="D1774" s="151"/>
      <c r="E1774" s="152"/>
      <c r="F1774" s="151"/>
      <c r="G1774" s="151"/>
      <c r="H1774" s="36"/>
      <c r="I1774" s="36"/>
      <c r="J1774" s="266"/>
      <c r="K1774" s="424"/>
      <c r="L1774" s="268"/>
      <c r="M1774" s="45"/>
    </row>
    <row r="1775" spans="2:13" s="37" customFormat="1" x14ac:dyDescent="0.3">
      <c r="B1775" s="155"/>
      <c r="C1775" s="151"/>
      <c r="D1775" s="151"/>
      <c r="E1775" s="152"/>
      <c r="F1775" s="151"/>
      <c r="G1775" s="151"/>
      <c r="H1775" s="36"/>
      <c r="I1775" s="36"/>
      <c r="J1775" s="266"/>
      <c r="K1775" s="424"/>
      <c r="L1775" s="268"/>
      <c r="M1775" s="45"/>
    </row>
    <row r="1776" spans="2:13" s="37" customFormat="1" x14ac:dyDescent="0.3">
      <c r="B1776" s="155"/>
      <c r="C1776" s="151"/>
      <c r="D1776" s="151"/>
      <c r="E1776" s="152"/>
      <c r="F1776" s="151"/>
      <c r="G1776" s="151"/>
      <c r="H1776" s="36"/>
      <c r="I1776" s="36"/>
      <c r="J1776" s="266"/>
      <c r="K1776" s="424"/>
      <c r="L1776" s="268"/>
      <c r="M1776" s="45"/>
    </row>
    <row r="1777" spans="2:13" s="37" customFormat="1" x14ac:dyDescent="0.3">
      <c r="B1777" s="155"/>
      <c r="C1777" s="151"/>
      <c r="D1777" s="151"/>
      <c r="E1777" s="152"/>
      <c r="F1777" s="151"/>
      <c r="G1777" s="151"/>
      <c r="H1777" s="36"/>
      <c r="I1777" s="36"/>
      <c r="J1777" s="266"/>
      <c r="K1777" s="424"/>
      <c r="L1777" s="268"/>
      <c r="M1777" s="45"/>
    </row>
    <row r="1778" spans="2:13" s="37" customFormat="1" x14ac:dyDescent="0.3">
      <c r="B1778" s="155"/>
      <c r="C1778" s="151"/>
      <c r="D1778" s="151"/>
      <c r="E1778" s="152"/>
      <c r="F1778" s="151"/>
      <c r="G1778" s="151"/>
      <c r="H1778" s="36"/>
      <c r="I1778" s="36"/>
      <c r="J1778" s="266"/>
      <c r="K1778" s="424"/>
      <c r="L1778" s="268"/>
      <c r="M1778" s="45"/>
    </row>
    <row r="1779" spans="2:13" s="37" customFormat="1" x14ac:dyDescent="0.3">
      <c r="B1779" s="155"/>
      <c r="C1779" s="151"/>
      <c r="D1779" s="151"/>
      <c r="E1779" s="152"/>
      <c r="F1779" s="151"/>
      <c r="G1779" s="151"/>
      <c r="H1779" s="36"/>
      <c r="I1779" s="36"/>
      <c r="J1779" s="266"/>
      <c r="K1779" s="424"/>
      <c r="L1779" s="268"/>
      <c r="M1779" s="45"/>
    </row>
    <row r="1780" spans="2:13" s="37" customFormat="1" x14ac:dyDescent="0.3">
      <c r="B1780" s="155"/>
      <c r="C1780" s="151"/>
      <c r="D1780" s="151"/>
      <c r="E1780" s="152"/>
      <c r="F1780" s="151"/>
      <c r="G1780" s="151"/>
      <c r="H1780" s="36"/>
      <c r="I1780" s="36"/>
      <c r="J1780" s="266"/>
      <c r="K1780" s="424"/>
      <c r="L1780" s="268"/>
      <c r="M1780" s="45"/>
    </row>
    <row r="1781" spans="2:13" s="37" customFormat="1" x14ac:dyDescent="0.3">
      <c r="B1781" s="155"/>
      <c r="C1781" s="151"/>
      <c r="D1781" s="151"/>
      <c r="E1781" s="152"/>
      <c r="F1781" s="151"/>
      <c r="G1781" s="151"/>
      <c r="H1781" s="36"/>
      <c r="I1781" s="36"/>
      <c r="J1781" s="266"/>
      <c r="K1781" s="424"/>
      <c r="L1781" s="268"/>
      <c r="M1781" s="45"/>
    </row>
    <row r="1782" spans="2:13" s="37" customFormat="1" x14ac:dyDescent="0.3">
      <c r="B1782" s="155"/>
      <c r="C1782" s="151"/>
      <c r="D1782" s="151"/>
      <c r="E1782" s="152"/>
      <c r="F1782" s="151"/>
      <c r="G1782" s="151"/>
      <c r="H1782" s="36"/>
      <c r="I1782" s="36"/>
      <c r="J1782" s="266"/>
      <c r="K1782" s="424"/>
      <c r="L1782" s="268"/>
      <c r="M1782" s="45"/>
    </row>
    <row r="1783" spans="2:13" s="37" customFormat="1" x14ac:dyDescent="0.3">
      <c r="B1783" s="155"/>
      <c r="C1783" s="151"/>
      <c r="D1783" s="151"/>
      <c r="E1783" s="152"/>
      <c r="F1783" s="151"/>
      <c r="G1783" s="151"/>
      <c r="H1783" s="36"/>
      <c r="I1783" s="36"/>
      <c r="J1783" s="266"/>
      <c r="K1783" s="424"/>
      <c r="L1783" s="268"/>
      <c r="M1783" s="45"/>
    </row>
    <row r="1784" spans="2:13" s="37" customFormat="1" x14ac:dyDescent="0.3">
      <c r="B1784" s="155"/>
      <c r="C1784" s="151"/>
      <c r="D1784" s="151"/>
      <c r="E1784" s="152"/>
      <c r="F1784" s="151"/>
      <c r="G1784" s="151"/>
      <c r="H1784" s="36"/>
      <c r="I1784" s="36"/>
      <c r="J1784" s="266"/>
      <c r="K1784" s="424"/>
      <c r="L1784" s="268"/>
      <c r="M1784" s="45"/>
    </row>
    <row r="1785" spans="2:13" s="37" customFormat="1" x14ac:dyDescent="0.3">
      <c r="B1785" s="155"/>
      <c r="C1785" s="151"/>
      <c r="D1785" s="151"/>
      <c r="E1785" s="152"/>
      <c r="F1785" s="151"/>
      <c r="G1785" s="151"/>
      <c r="H1785" s="36"/>
      <c r="I1785" s="36"/>
      <c r="J1785" s="266"/>
      <c r="K1785" s="424"/>
      <c r="L1785" s="268"/>
      <c r="M1785" s="45"/>
    </row>
    <row r="1786" spans="2:13" s="37" customFormat="1" x14ac:dyDescent="0.3">
      <c r="B1786" s="155"/>
      <c r="C1786" s="151"/>
      <c r="D1786" s="151"/>
      <c r="E1786" s="152"/>
      <c r="F1786" s="151"/>
      <c r="G1786" s="151"/>
      <c r="H1786" s="36"/>
      <c r="I1786" s="36"/>
      <c r="J1786" s="266"/>
      <c r="K1786" s="424"/>
      <c r="L1786" s="268"/>
      <c r="M1786" s="45"/>
    </row>
    <row r="1787" spans="2:13" s="37" customFormat="1" x14ac:dyDescent="0.3">
      <c r="B1787" s="155"/>
      <c r="C1787" s="151"/>
      <c r="D1787" s="151"/>
      <c r="E1787" s="152"/>
      <c r="F1787" s="151"/>
      <c r="G1787" s="151"/>
      <c r="H1787" s="36"/>
      <c r="I1787" s="36"/>
      <c r="J1787" s="266"/>
      <c r="K1787" s="424"/>
      <c r="L1787" s="268"/>
      <c r="M1787" s="45"/>
    </row>
    <row r="1788" spans="2:13" s="37" customFormat="1" x14ac:dyDescent="0.3">
      <c r="B1788" s="155"/>
      <c r="C1788" s="151"/>
      <c r="D1788" s="151"/>
      <c r="E1788" s="152"/>
      <c r="F1788" s="151"/>
      <c r="G1788" s="151"/>
      <c r="H1788" s="36"/>
      <c r="I1788" s="36"/>
      <c r="J1788" s="266"/>
      <c r="K1788" s="424"/>
      <c r="L1788" s="268"/>
      <c r="M1788" s="45"/>
    </row>
    <row r="1789" spans="2:13" s="37" customFormat="1" x14ac:dyDescent="0.3">
      <c r="B1789" s="155"/>
      <c r="C1789" s="151"/>
      <c r="D1789" s="151"/>
      <c r="E1789" s="152"/>
      <c r="F1789" s="151"/>
      <c r="G1789" s="151"/>
      <c r="H1789" s="36"/>
      <c r="I1789" s="36"/>
      <c r="J1789" s="266"/>
      <c r="K1789" s="424"/>
      <c r="L1789" s="268"/>
      <c r="M1789" s="45"/>
    </row>
    <row r="1790" spans="2:13" s="37" customFormat="1" x14ac:dyDescent="0.3">
      <c r="B1790" s="155"/>
      <c r="C1790" s="151"/>
      <c r="D1790" s="151"/>
      <c r="E1790" s="152"/>
      <c r="F1790" s="151"/>
      <c r="G1790" s="151"/>
      <c r="H1790" s="36"/>
      <c r="I1790" s="36"/>
      <c r="J1790" s="266"/>
      <c r="K1790" s="424"/>
      <c r="L1790" s="268"/>
      <c r="M1790" s="45"/>
    </row>
    <row r="1791" spans="2:13" s="37" customFormat="1" x14ac:dyDescent="0.3">
      <c r="B1791" s="155"/>
      <c r="C1791" s="151"/>
      <c r="D1791" s="151"/>
      <c r="E1791" s="152"/>
      <c r="F1791" s="151"/>
      <c r="G1791" s="151"/>
      <c r="H1791" s="36"/>
      <c r="I1791" s="36"/>
      <c r="J1791" s="266"/>
      <c r="K1791" s="424"/>
      <c r="L1791" s="268"/>
      <c r="M1791" s="45"/>
    </row>
    <row r="1792" spans="2:13" s="37" customFormat="1" x14ac:dyDescent="0.3">
      <c r="B1792" s="155"/>
      <c r="C1792" s="151"/>
      <c r="D1792" s="151"/>
      <c r="E1792" s="152"/>
      <c r="F1792" s="151"/>
      <c r="G1792" s="151"/>
      <c r="H1792" s="36"/>
      <c r="I1792" s="36"/>
      <c r="J1792" s="266"/>
      <c r="K1792" s="424"/>
      <c r="L1792" s="268"/>
      <c r="M1792" s="45"/>
    </row>
    <row r="1793" spans="2:13" s="37" customFormat="1" x14ac:dyDescent="0.3">
      <c r="B1793" s="155"/>
      <c r="C1793" s="151"/>
      <c r="D1793" s="151"/>
      <c r="E1793" s="152"/>
      <c r="F1793" s="151"/>
      <c r="G1793" s="151"/>
      <c r="H1793" s="36"/>
      <c r="I1793" s="36"/>
      <c r="J1793" s="266"/>
      <c r="K1793" s="424"/>
      <c r="L1793" s="268"/>
      <c r="M1793" s="45"/>
    </row>
    <row r="1794" spans="2:13" s="37" customFormat="1" x14ac:dyDescent="0.3">
      <c r="B1794" s="155"/>
      <c r="C1794" s="151"/>
      <c r="D1794" s="151"/>
      <c r="E1794" s="152"/>
      <c r="F1794" s="151"/>
      <c r="G1794" s="151"/>
      <c r="H1794" s="36"/>
      <c r="I1794" s="36"/>
      <c r="J1794" s="266"/>
      <c r="K1794" s="424"/>
      <c r="L1794" s="268"/>
      <c r="M1794" s="45"/>
    </row>
    <row r="1795" spans="2:13" s="37" customFormat="1" x14ac:dyDescent="0.3">
      <c r="B1795" s="155"/>
      <c r="C1795" s="151"/>
      <c r="D1795" s="151"/>
      <c r="E1795" s="152"/>
      <c r="F1795" s="151"/>
      <c r="G1795" s="151"/>
      <c r="H1795" s="36"/>
      <c r="I1795" s="36"/>
      <c r="J1795" s="266"/>
      <c r="K1795" s="424"/>
      <c r="L1795" s="268"/>
      <c r="M1795" s="45"/>
    </row>
    <row r="1796" spans="2:13" s="37" customFormat="1" x14ac:dyDescent="0.3">
      <c r="B1796" s="155"/>
      <c r="C1796" s="151"/>
      <c r="D1796" s="151"/>
      <c r="E1796" s="152"/>
      <c r="F1796" s="151"/>
      <c r="G1796" s="151"/>
      <c r="H1796" s="36"/>
      <c r="I1796" s="36"/>
      <c r="J1796" s="266"/>
      <c r="K1796" s="424"/>
      <c r="L1796" s="268"/>
      <c r="M1796" s="45"/>
    </row>
    <row r="1797" spans="2:13" s="37" customFormat="1" x14ac:dyDescent="0.3">
      <c r="B1797" s="155"/>
      <c r="C1797" s="151"/>
      <c r="D1797" s="151"/>
      <c r="E1797" s="152"/>
      <c r="F1797" s="151"/>
      <c r="G1797" s="151"/>
      <c r="H1797" s="36"/>
      <c r="I1797" s="36"/>
      <c r="J1797" s="266"/>
      <c r="K1797" s="424"/>
      <c r="L1797" s="268"/>
      <c r="M1797" s="45"/>
    </row>
    <row r="1798" spans="2:13" s="37" customFormat="1" x14ac:dyDescent="0.3">
      <c r="B1798" s="155"/>
      <c r="C1798" s="151"/>
      <c r="D1798" s="151"/>
      <c r="E1798" s="152"/>
      <c r="F1798" s="151"/>
      <c r="G1798" s="151"/>
      <c r="H1798" s="36"/>
      <c r="I1798" s="36"/>
      <c r="J1798" s="266"/>
      <c r="K1798" s="424"/>
      <c r="L1798" s="268"/>
      <c r="M1798" s="45"/>
    </row>
    <row r="1799" spans="2:13" s="37" customFormat="1" x14ac:dyDescent="0.3">
      <c r="B1799" s="155"/>
      <c r="C1799" s="151"/>
      <c r="D1799" s="151"/>
      <c r="E1799" s="152"/>
      <c r="F1799" s="151"/>
      <c r="G1799" s="151"/>
      <c r="H1799" s="36"/>
      <c r="I1799" s="36"/>
      <c r="J1799" s="266"/>
      <c r="K1799" s="424"/>
      <c r="L1799" s="268"/>
      <c r="M1799" s="45"/>
    </row>
    <row r="1800" spans="2:13" s="37" customFormat="1" x14ac:dyDescent="0.3">
      <c r="B1800" s="155"/>
      <c r="C1800" s="151"/>
      <c r="D1800" s="151"/>
      <c r="E1800" s="152"/>
      <c r="F1800" s="151"/>
      <c r="G1800" s="151"/>
      <c r="H1800" s="36"/>
      <c r="I1800" s="36"/>
      <c r="J1800" s="266"/>
      <c r="K1800" s="424"/>
      <c r="L1800" s="268"/>
      <c r="M1800" s="45"/>
    </row>
    <row r="1801" spans="2:13" s="37" customFormat="1" x14ac:dyDescent="0.3">
      <c r="B1801" s="155"/>
      <c r="C1801" s="151"/>
      <c r="D1801" s="151"/>
      <c r="E1801" s="152"/>
      <c r="F1801" s="151"/>
      <c r="G1801" s="151"/>
      <c r="H1801" s="36"/>
      <c r="I1801" s="36"/>
      <c r="J1801" s="266"/>
      <c r="K1801" s="424"/>
      <c r="L1801" s="268"/>
      <c r="M1801" s="45"/>
    </row>
    <row r="1802" spans="2:13" s="37" customFormat="1" x14ac:dyDescent="0.3">
      <c r="B1802" s="155"/>
      <c r="C1802" s="151"/>
      <c r="D1802" s="151"/>
      <c r="E1802" s="152"/>
      <c r="F1802" s="151"/>
      <c r="G1802" s="151"/>
      <c r="H1802" s="36"/>
      <c r="I1802" s="36"/>
      <c r="J1802" s="266"/>
      <c r="K1802" s="424"/>
      <c r="L1802" s="268"/>
      <c r="M1802" s="45"/>
    </row>
    <row r="1803" spans="2:13" s="37" customFormat="1" x14ac:dyDescent="0.3">
      <c r="B1803" s="155"/>
      <c r="C1803" s="151"/>
      <c r="D1803" s="151"/>
      <c r="E1803" s="152"/>
      <c r="F1803" s="151"/>
      <c r="G1803" s="151"/>
      <c r="H1803" s="36"/>
      <c r="I1803" s="36"/>
      <c r="J1803" s="266"/>
      <c r="K1803" s="424"/>
      <c r="L1803" s="268"/>
      <c r="M1803" s="45"/>
    </row>
    <row r="1804" spans="2:13" s="37" customFormat="1" x14ac:dyDescent="0.3">
      <c r="B1804" s="155"/>
      <c r="C1804" s="151"/>
      <c r="D1804" s="151"/>
      <c r="E1804" s="152"/>
      <c r="F1804" s="151"/>
      <c r="G1804" s="151"/>
      <c r="H1804" s="36"/>
      <c r="I1804" s="36"/>
      <c r="J1804" s="266"/>
      <c r="K1804" s="424"/>
      <c r="L1804" s="268"/>
      <c r="M1804" s="45"/>
    </row>
    <row r="1805" spans="2:13" s="37" customFormat="1" x14ac:dyDescent="0.3">
      <c r="B1805" s="155"/>
      <c r="C1805" s="151"/>
      <c r="D1805" s="151"/>
      <c r="E1805" s="152"/>
      <c r="F1805" s="151"/>
      <c r="G1805" s="151"/>
      <c r="H1805" s="36"/>
      <c r="I1805" s="36"/>
      <c r="J1805" s="266"/>
      <c r="K1805" s="424"/>
      <c r="L1805" s="268"/>
      <c r="M1805" s="45"/>
    </row>
    <row r="1806" spans="2:13" s="37" customFormat="1" x14ac:dyDescent="0.3">
      <c r="B1806" s="155"/>
      <c r="C1806" s="151"/>
      <c r="D1806" s="151"/>
      <c r="E1806" s="152"/>
      <c r="F1806" s="151"/>
      <c r="G1806" s="151"/>
      <c r="H1806" s="36"/>
      <c r="I1806" s="36"/>
      <c r="J1806" s="266"/>
      <c r="K1806" s="424"/>
      <c r="L1806" s="268"/>
      <c r="M1806" s="45"/>
    </row>
    <row r="1807" spans="2:13" s="37" customFormat="1" x14ac:dyDescent="0.3">
      <c r="B1807" s="155"/>
      <c r="C1807" s="151"/>
      <c r="D1807" s="151"/>
      <c r="E1807" s="152"/>
      <c r="F1807" s="151"/>
      <c r="G1807" s="151"/>
      <c r="H1807" s="36"/>
      <c r="I1807" s="36"/>
      <c r="J1807" s="266"/>
      <c r="K1807" s="424"/>
      <c r="L1807" s="268"/>
      <c r="M1807" s="45"/>
    </row>
    <row r="1808" spans="2:13" s="37" customFormat="1" x14ac:dyDescent="0.3">
      <c r="B1808" s="155"/>
      <c r="C1808" s="151"/>
      <c r="D1808" s="151"/>
      <c r="E1808" s="152"/>
      <c r="F1808" s="151"/>
      <c r="G1808" s="151"/>
      <c r="H1808" s="36"/>
      <c r="I1808" s="36"/>
      <c r="J1808" s="266"/>
      <c r="K1808" s="424"/>
      <c r="L1808" s="268"/>
      <c r="M1808" s="45"/>
    </row>
    <row r="1809" spans="2:13" s="37" customFormat="1" x14ac:dyDescent="0.3">
      <c r="B1809" s="155"/>
      <c r="C1809" s="151"/>
      <c r="D1809" s="151"/>
      <c r="E1809" s="152"/>
      <c r="F1809" s="151"/>
      <c r="G1809" s="151"/>
      <c r="H1809" s="36"/>
      <c r="I1809" s="36"/>
      <c r="J1809" s="266"/>
      <c r="K1809" s="424"/>
      <c r="L1809" s="268"/>
      <c r="M1809" s="45"/>
    </row>
    <row r="1810" spans="2:13" s="37" customFormat="1" x14ac:dyDescent="0.3">
      <c r="B1810" s="155"/>
      <c r="C1810" s="151"/>
      <c r="D1810" s="151"/>
      <c r="E1810" s="152"/>
      <c r="F1810" s="151"/>
      <c r="G1810" s="151"/>
      <c r="H1810" s="36"/>
      <c r="I1810" s="36"/>
      <c r="J1810" s="266"/>
      <c r="K1810" s="424"/>
      <c r="L1810" s="268"/>
      <c r="M1810" s="45"/>
    </row>
    <row r="1811" spans="2:13" s="37" customFormat="1" x14ac:dyDescent="0.3">
      <c r="B1811" s="155"/>
      <c r="C1811" s="151"/>
      <c r="D1811" s="151"/>
      <c r="E1811" s="152"/>
      <c r="F1811" s="151"/>
      <c r="G1811" s="151"/>
      <c r="H1811" s="36"/>
      <c r="I1811" s="36"/>
      <c r="J1811" s="266"/>
      <c r="K1811" s="424"/>
      <c r="L1811" s="268"/>
      <c r="M1811" s="45"/>
    </row>
    <row r="1812" spans="2:13" s="37" customFormat="1" x14ac:dyDescent="0.3">
      <c r="B1812" s="155"/>
      <c r="C1812" s="151"/>
      <c r="D1812" s="151"/>
      <c r="E1812" s="152"/>
      <c r="F1812" s="151"/>
      <c r="G1812" s="151"/>
      <c r="H1812" s="36"/>
      <c r="I1812" s="36"/>
      <c r="J1812" s="266"/>
      <c r="K1812" s="424"/>
      <c r="L1812" s="268"/>
      <c r="M1812" s="45"/>
    </row>
    <row r="1813" spans="2:13" s="37" customFormat="1" x14ac:dyDescent="0.3">
      <c r="B1813" s="155"/>
      <c r="C1813" s="151"/>
      <c r="D1813" s="151"/>
      <c r="E1813" s="152"/>
      <c r="F1813" s="151"/>
      <c r="G1813" s="151"/>
      <c r="H1813" s="36"/>
      <c r="I1813" s="36"/>
      <c r="J1813" s="266"/>
      <c r="K1813" s="424"/>
      <c r="L1813" s="268"/>
      <c r="M1813" s="45"/>
    </row>
    <row r="1814" spans="2:13" s="37" customFormat="1" x14ac:dyDescent="0.3">
      <c r="B1814" s="155"/>
      <c r="C1814" s="151"/>
      <c r="D1814" s="151"/>
      <c r="E1814" s="152"/>
      <c r="F1814" s="151"/>
      <c r="G1814" s="151"/>
      <c r="H1814" s="36"/>
      <c r="I1814" s="36"/>
      <c r="J1814" s="266"/>
      <c r="K1814" s="424"/>
      <c r="L1814" s="268"/>
      <c r="M1814" s="45"/>
    </row>
    <row r="1815" spans="2:13" s="37" customFormat="1" x14ac:dyDescent="0.3">
      <c r="B1815" s="155"/>
      <c r="C1815" s="151"/>
      <c r="D1815" s="151"/>
      <c r="E1815" s="152"/>
      <c r="F1815" s="151"/>
      <c r="G1815" s="151"/>
      <c r="H1815" s="36"/>
      <c r="I1815" s="36"/>
      <c r="J1815" s="266"/>
      <c r="K1815" s="424"/>
      <c r="L1815" s="268"/>
      <c r="M1815" s="45"/>
    </row>
    <row r="1816" spans="2:13" s="37" customFormat="1" x14ac:dyDescent="0.3">
      <c r="B1816" s="155"/>
      <c r="C1816" s="151"/>
      <c r="D1816" s="151"/>
      <c r="E1816" s="152"/>
      <c r="F1816" s="151"/>
      <c r="G1816" s="151"/>
      <c r="H1816" s="36"/>
      <c r="I1816" s="36"/>
      <c r="J1816" s="266"/>
      <c r="K1816" s="424"/>
      <c r="L1816" s="268"/>
      <c r="M1816" s="45"/>
    </row>
    <row r="1817" spans="2:13" s="37" customFormat="1" x14ac:dyDescent="0.3">
      <c r="B1817" s="155"/>
      <c r="C1817" s="151"/>
      <c r="D1817" s="151"/>
      <c r="E1817" s="152"/>
      <c r="F1817" s="151"/>
      <c r="G1817" s="151"/>
      <c r="H1817" s="36"/>
      <c r="I1817" s="36"/>
      <c r="J1817" s="266"/>
      <c r="K1817" s="424"/>
      <c r="L1817" s="268"/>
      <c r="M1817" s="45"/>
    </row>
    <row r="1818" spans="2:13" s="37" customFormat="1" x14ac:dyDescent="0.3">
      <c r="B1818" s="155"/>
      <c r="C1818" s="151"/>
      <c r="D1818" s="151"/>
      <c r="E1818" s="152"/>
      <c r="F1818" s="151"/>
      <c r="G1818" s="151"/>
      <c r="H1818" s="36"/>
      <c r="I1818" s="36"/>
      <c r="J1818" s="266"/>
      <c r="K1818" s="424"/>
      <c r="L1818" s="268"/>
      <c r="M1818" s="45"/>
    </row>
    <row r="1819" spans="2:13" s="37" customFormat="1" x14ac:dyDescent="0.3">
      <c r="B1819" s="155"/>
      <c r="C1819" s="151"/>
      <c r="D1819" s="151"/>
      <c r="E1819" s="152"/>
      <c r="F1819" s="151"/>
      <c r="G1819" s="151"/>
      <c r="H1819" s="36"/>
      <c r="I1819" s="36"/>
      <c r="J1819" s="266"/>
      <c r="K1819" s="424"/>
      <c r="L1819" s="268"/>
      <c r="M1819" s="45"/>
    </row>
    <row r="1820" spans="2:13" s="37" customFormat="1" x14ac:dyDescent="0.3">
      <c r="B1820" s="155"/>
      <c r="C1820" s="151"/>
      <c r="D1820" s="151"/>
      <c r="E1820" s="152"/>
      <c r="F1820" s="151"/>
      <c r="G1820" s="151"/>
      <c r="H1820" s="36"/>
      <c r="I1820" s="36"/>
      <c r="J1820" s="266"/>
      <c r="K1820" s="424"/>
      <c r="L1820" s="268"/>
      <c r="M1820" s="45"/>
    </row>
    <row r="1821" spans="2:13" s="37" customFormat="1" x14ac:dyDescent="0.3">
      <c r="B1821" s="155"/>
      <c r="C1821" s="151"/>
      <c r="D1821" s="151"/>
      <c r="E1821" s="152"/>
      <c r="F1821" s="151"/>
      <c r="G1821" s="151"/>
      <c r="H1821" s="36"/>
      <c r="I1821" s="36"/>
      <c r="J1821" s="266"/>
      <c r="K1821" s="424"/>
      <c r="L1821" s="268"/>
      <c r="M1821" s="45"/>
    </row>
    <row r="1822" spans="2:13" s="37" customFormat="1" x14ac:dyDescent="0.3">
      <c r="B1822" s="155"/>
      <c r="C1822" s="151"/>
      <c r="D1822" s="151"/>
      <c r="E1822" s="152"/>
      <c r="F1822" s="151"/>
      <c r="G1822" s="151"/>
      <c r="H1822" s="36"/>
      <c r="I1822" s="36"/>
      <c r="J1822" s="266"/>
      <c r="K1822" s="424"/>
      <c r="L1822" s="268"/>
      <c r="M1822" s="45"/>
    </row>
    <row r="1823" spans="2:13" s="37" customFormat="1" x14ac:dyDescent="0.3">
      <c r="B1823" s="155"/>
      <c r="C1823" s="151"/>
      <c r="D1823" s="151"/>
      <c r="E1823" s="152"/>
      <c r="F1823" s="151"/>
      <c r="G1823" s="151"/>
      <c r="H1823" s="36"/>
      <c r="I1823" s="36"/>
      <c r="J1823" s="266"/>
      <c r="K1823" s="424"/>
      <c r="L1823" s="268"/>
      <c r="M1823" s="45"/>
    </row>
    <row r="1824" spans="2:13" s="37" customFormat="1" x14ac:dyDescent="0.3">
      <c r="B1824" s="155"/>
      <c r="C1824" s="151"/>
      <c r="D1824" s="151"/>
      <c r="E1824" s="152"/>
      <c r="F1824" s="151"/>
      <c r="G1824" s="151"/>
      <c r="H1824" s="36"/>
      <c r="I1824" s="36"/>
      <c r="J1824" s="266"/>
      <c r="K1824" s="424"/>
      <c r="L1824" s="268"/>
      <c r="M1824" s="45"/>
    </row>
    <row r="1825" spans="2:13" s="37" customFormat="1" x14ac:dyDescent="0.3">
      <c r="B1825" s="155"/>
      <c r="C1825" s="151"/>
      <c r="D1825" s="151"/>
      <c r="E1825" s="152"/>
      <c r="F1825" s="151"/>
      <c r="G1825" s="151"/>
      <c r="H1825" s="36"/>
      <c r="I1825" s="36"/>
      <c r="J1825" s="266"/>
      <c r="K1825" s="424"/>
      <c r="L1825" s="268"/>
      <c r="M1825" s="45"/>
    </row>
    <row r="1826" spans="2:13" s="37" customFormat="1" x14ac:dyDescent="0.3">
      <c r="B1826" s="155"/>
      <c r="C1826" s="151"/>
      <c r="D1826" s="151"/>
      <c r="E1826" s="152"/>
      <c r="F1826" s="151"/>
      <c r="G1826" s="151"/>
      <c r="H1826" s="36"/>
      <c r="I1826" s="36"/>
      <c r="J1826" s="266"/>
      <c r="K1826" s="424"/>
      <c r="L1826" s="268"/>
      <c r="M1826" s="45"/>
    </row>
    <row r="1827" spans="2:13" s="37" customFormat="1" x14ac:dyDescent="0.3">
      <c r="B1827" s="155"/>
      <c r="C1827" s="151"/>
      <c r="D1827" s="151"/>
      <c r="E1827" s="152"/>
      <c r="F1827" s="151"/>
      <c r="G1827" s="151"/>
      <c r="H1827" s="36"/>
      <c r="I1827" s="36"/>
      <c r="J1827" s="266"/>
      <c r="K1827" s="424"/>
      <c r="L1827" s="268"/>
      <c r="M1827" s="45"/>
    </row>
    <row r="1828" spans="2:13" s="37" customFormat="1" x14ac:dyDescent="0.3">
      <c r="B1828" s="155"/>
      <c r="C1828" s="151"/>
      <c r="D1828" s="151"/>
      <c r="E1828" s="152"/>
      <c r="F1828" s="151"/>
      <c r="G1828" s="151"/>
      <c r="H1828" s="36"/>
      <c r="I1828" s="36"/>
      <c r="J1828" s="266"/>
      <c r="K1828" s="424"/>
      <c r="L1828" s="268"/>
      <c r="M1828" s="45"/>
    </row>
    <row r="1829" spans="2:13" s="37" customFormat="1" x14ac:dyDescent="0.3">
      <c r="B1829" s="155"/>
      <c r="C1829" s="151"/>
      <c r="D1829" s="151"/>
      <c r="E1829" s="152"/>
      <c r="F1829" s="151"/>
      <c r="G1829" s="151"/>
      <c r="H1829" s="36"/>
      <c r="I1829" s="36"/>
      <c r="J1829" s="266"/>
      <c r="K1829" s="424"/>
      <c r="L1829" s="268"/>
      <c r="M1829" s="45"/>
    </row>
    <row r="1830" spans="2:13" s="37" customFormat="1" x14ac:dyDescent="0.3">
      <c r="B1830" s="155"/>
      <c r="C1830" s="151"/>
      <c r="D1830" s="151"/>
      <c r="E1830" s="152"/>
      <c r="F1830" s="151"/>
      <c r="G1830" s="151"/>
      <c r="H1830" s="36"/>
      <c r="I1830" s="36"/>
      <c r="J1830" s="266"/>
      <c r="K1830" s="424"/>
      <c r="L1830" s="268"/>
      <c r="M1830" s="45"/>
    </row>
    <row r="1831" spans="2:13" s="37" customFormat="1" x14ac:dyDescent="0.3">
      <c r="B1831" s="155"/>
      <c r="C1831" s="151"/>
      <c r="D1831" s="151"/>
      <c r="E1831" s="152"/>
      <c r="F1831" s="151"/>
      <c r="G1831" s="151"/>
      <c r="H1831" s="36"/>
      <c r="I1831" s="36"/>
      <c r="J1831" s="266"/>
      <c r="K1831" s="424"/>
      <c r="L1831" s="268"/>
      <c r="M1831" s="45"/>
    </row>
    <row r="1832" spans="2:13" s="37" customFormat="1" x14ac:dyDescent="0.3">
      <c r="B1832" s="155"/>
      <c r="C1832" s="151"/>
      <c r="D1832" s="151"/>
      <c r="E1832" s="152"/>
      <c r="F1832" s="151"/>
      <c r="G1832" s="151"/>
      <c r="H1832" s="36"/>
      <c r="I1832" s="36"/>
      <c r="J1832" s="266"/>
      <c r="K1832" s="424"/>
      <c r="L1832" s="268"/>
      <c r="M1832" s="45"/>
    </row>
    <row r="1833" spans="2:13" s="37" customFormat="1" x14ac:dyDescent="0.3">
      <c r="B1833" s="155"/>
      <c r="C1833" s="151"/>
      <c r="D1833" s="151"/>
      <c r="E1833" s="152"/>
      <c r="F1833" s="151"/>
      <c r="G1833" s="151"/>
      <c r="H1833" s="36"/>
      <c r="I1833" s="36"/>
      <c r="J1833" s="266"/>
      <c r="K1833" s="424"/>
      <c r="L1833" s="268"/>
      <c r="M1833" s="45"/>
    </row>
    <row r="1834" spans="2:13" s="37" customFormat="1" x14ac:dyDescent="0.3">
      <c r="B1834" s="155"/>
      <c r="C1834" s="151"/>
      <c r="D1834" s="151"/>
      <c r="E1834" s="152"/>
      <c r="F1834" s="151"/>
      <c r="G1834" s="151"/>
      <c r="H1834" s="36"/>
      <c r="I1834" s="36"/>
      <c r="J1834" s="266"/>
      <c r="K1834" s="424"/>
      <c r="L1834" s="268"/>
      <c r="M1834" s="45"/>
    </row>
    <row r="1835" spans="2:13" s="37" customFormat="1" x14ac:dyDescent="0.3">
      <c r="B1835" s="155"/>
      <c r="C1835" s="151"/>
      <c r="D1835" s="151"/>
      <c r="E1835" s="152"/>
      <c r="F1835" s="151"/>
      <c r="G1835" s="151"/>
      <c r="H1835" s="36"/>
      <c r="I1835" s="36"/>
      <c r="J1835" s="266"/>
      <c r="K1835" s="424"/>
      <c r="L1835" s="268"/>
      <c r="M1835" s="45"/>
    </row>
    <row r="1836" spans="2:13" s="37" customFormat="1" x14ac:dyDescent="0.3">
      <c r="B1836" s="155"/>
      <c r="C1836" s="151"/>
      <c r="D1836" s="151"/>
      <c r="E1836" s="152"/>
      <c r="F1836" s="151"/>
      <c r="G1836" s="151"/>
      <c r="H1836" s="36"/>
      <c r="I1836" s="36"/>
      <c r="J1836" s="266"/>
      <c r="K1836" s="424"/>
      <c r="L1836" s="268"/>
      <c r="M1836" s="45"/>
    </row>
    <row r="1837" spans="2:13" s="37" customFormat="1" x14ac:dyDescent="0.3">
      <c r="B1837" s="155"/>
      <c r="C1837" s="151"/>
      <c r="D1837" s="151"/>
      <c r="E1837" s="152"/>
      <c r="F1837" s="151"/>
      <c r="G1837" s="151"/>
      <c r="H1837" s="36"/>
      <c r="I1837" s="36"/>
      <c r="J1837" s="266"/>
      <c r="K1837" s="424"/>
      <c r="L1837" s="268"/>
      <c r="M1837" s="45"/>
    </row>
    <row r="1838" spans="2:13" s="37" customFormat="1" x14ac:dyDescent="0.3">
      <c r="B1838" s="155"/>
      <c r="C1838" s="151"/>
      <c r="D1838" s="151"/>
      <c r="E1838" s="152"/>
      <c r="F1838" s="151"/>
      <c r="G1838" s="151"/>
      <c r="H1838" s="36"/>
      <c r="I1838" s="36"/>
      <c r="J1838" s="266"/>
      <c r="K1838" s="424"/>
      <c r="L1838" s="268"/>
      <c r="M1838" s="45"/>
    </row>
    <row r="1839" spans="2:13" s="37" customFormat="1" x14ac:dyDescent="0.3">
      <c r="B1839" s="155"/>
      <c r="C1839" s="151"/>
      <c r="D1839" s="151"/>
      <c r="E1839" s="152"/>
      <c r="F1839" s="151"/>
      <c r="G1839" s="151"/>
      <c r="H1839" s="36"/>
      <c r="I1839" s="36"/>
      <c r="J1839" s="266"/>
      <c r="K1839" s="424"/>
      <c r="L1839" s="268"/>
      <c r="M1839" s="45"/>
    </row>
    <row r="1840" spans="2:13" s="37" customFormat="1" x14ac:dyDescent="0.3">
      <c r="B1840" s="155"/>
      <c r="C1840" s="151"/>
      <c r="D1840" s="151"/>
      <c r="E1840" s="152"/>
      <c r="F1840" s="151"/>
      <c r="G1840" s="151"/>
      <c r="H1840" s="36"/>
      <c r="I1840" s="36"/>
      <c r="J1840" s="266"/>
      <c r="K1840" s="424"/>
      <c r="L1840" s="268"/>
      <c r="M1840" s="45"/>
    </row>
    <row r="1841" spans="2:13" s="37" customFormat="1" x14ac:dyDescent="0.3">
      <c r="B1841" s="155"/>
      <c r="C1841" s="151"/>
      <c r="D1841" s="151"/>
      <c r="E1841" s="152"/>
      <c r="F1841" s="151"/>
      <c r="G1841" s="151"/>
      <c r="H1841" s="36"/>
      <c r="I1841" s="36"/>
      <c r="J1841" s="266"/>
      <c r="K1841" s="424"/>
      <c r="L1841" s="268"/>
      <c r="M1841" s="45"/>
    </row>
    <row r="1842" spans="2:13" s="37" customFormat="1" x14ac:dyDescent="0.3">
      <c r="B1842" s="155"/>
      <c r="C1842" s="151"/>
      <c r="D1842" s="151"/>
      <c r="E1842" s="152"/>
      <c r="F1842" s="151"/>
      <c r="G1842" s="151"/>
      <c r="H1842" s="36"/>
      <c r="I1842" s="36"/>
      <c r="J1842" s="266"/>
      <c r="K1842" s="424"/>
      <c r="L1842" s="268"/>
      <c r="M1842" s="45"/>
    </row>
    <row r="1843" spans="2:13" s="37" customFormat="1" x14ac:dyDescent="0.3">
      <c r="B1843" s="155"/>
      <c r="C1843" s="151"/>
      <c r="D1843" s="151"/>
      <c r="E1843" s="152"/>
      <c r="F1843" s="151"/>
      <c r="G1843" s="151"/>
      <c r="H1843" s="36"/>
      <c r="I1843" s="36"/>
      <c r="J1843" s="266"/>
      <c r="K1843" s="424"/>
      <c r="L1843" s="268"/>
      <c r="M1843" s="45"/>
    </row>
    <row r="1844" spans="2:13" s="37" customFormat="1" x14ac:dyDescent="0.3">
      <c r="B1844" s="155"/>
      <c r="C1844" s="151"/>
      <c r="D1844" s="151"/>
      <c r="E1844" s="152"/>
      <c r="F1844" s="151"/>
      <c r="G1844" s="151"/>
      <c r="H1844" s="36"/>
      <c r="I1844" s="36"/>
      <c r="J1844" s="266"/>
      <c r="K1844" s="424"/>
      <c r="L1844" s="268"/>
      <c r="M1844" s="45"/>
    </row>
    <row r="1845" spans="2:13" s="37" customFormat="1" x14ac:dyDescent="0.3">
      <c r="B1845" s="155"/>
      <c r="C1845" s="151"/>
      <c r="D1845" s="151"/>
      <c r="E1845" s="152"/>
      <c r="F1845" s="151"/>
      <c r="G1845" s="151"/>
      <c r="H1845" s="36"/>
      <c r="I1845" s="36"/>
      <c r="J1845" s="266"/>
      <c r="K1845" s="424"/>
      <c r="L1845" s="268"/>
      <c r="M1845" s="45"/>
    </row>
    <row r="1846" spans="2:13" s="37" customFormat="1" x14ac:dyDescent="0.3">
      <c r="B1846" s="155"/>
      <c r="C1846" s="151"/>
      <c r="D1846" s="151"/>
      <c r="E1846" s="152"/>
      <c r="F1846" s="151"/>
      <c r="G1846" s="151"/>
      <c r="H1846" s="36"/>
      <c r="I1846" s="36"/>
      <c r="J1846" s="266"/>
      <c r="K1846" s="424"/>
      <c r="L1846" s="268"/>
      <c r="M1846" s="45"/>
    </row>
    <row r="1847" spans="2:13" s="37" customFormat="1" x14ac:dyDescent="0.3">
      <c r="B1847" s="155"/>
      <c r="C1847" s="151"/>
      <c r="D1847" s="151"/>
      <c r="E1847" s="152"/>
      <c r="F1847" s="151"/>
      <c r="G1847" s="151"/>
      <c r="H1847" s="36"/>
      <c r="I1847" s="36"/>
      <c r="J1847" s="266"/>
      <c r="K1847" s="424"/>
      <c r="L1847" s="268"/>
      <c r="M1847" s="45"/>
    </row>
    <row r="1848" spans="2:13" s="37" customFormat="1" x14ac:dyDescent="0.3">
      <c r="B1848" s="155"/>
      <c r="C1848" s="151"/>
      <c r="D1848" s="151"/>
      <c r="E1848" s="152"/>
      <c r="F1848" s="151"/>
      <c r="G1848" s="151"/>
      <c r="H1848" s="36"/>
      <c r="I1848" s="36"/>
      <c r="J1848" s="266"/>
      <c r="K1848" s="424"/>
      <c r="L1848" s="268"/>
      <c r="M1848" s="45"/>
    </row>
    <row r="1849" spans="2:13" s="37" customFormat="1" x14ac:dyDescent="0.3">
      <c r="B1849" s="155"/>
      <c r="C1849" s="151"/>
      <c r="D1849" s="151"/>
      <c r="E1849" s="152"/>
      <c r="F1849" s="151"/>
      <c r="G1849" s="151"/>
      <c r="H1849" s="36"/>
      <c r="I1849" s="36"/>
      <c r="J1849" s="266"/>
      <c r="K1849" s="424"/>
      <c r="L1849" s="268"/>
      <c r="M1849" s="45"/>
    </row>
    <row r="1850" spans="2:13" s="37" customFormat="1" x14ac:dyDescent="0.3">
      <c r="B1850" s="155"/>
      <c r="C1850" s="151"/>
      <c r="D1850" s="151"/>
      <c r="E1850" s="152"/>
      <c r="F1850" s="151"/>
      <c r="G1850" s="151"/>
      <c r="H1850" s="36"/>
      <c r="I1850" s="36"/>
      <c r="J1850" s="266"/>
      <c r="K1850" s="424"/>
      <c r="L1850" s="268"/>
      <c r="M1850" s="45"/>
    </row>
    <row r="1851" spans="2:13" s="37" customFormat="1" x14ac:dyDescent="0.3">
      <c r="B1851" s="155"/>
      <c r="C1851" s="151"/>
      <c r="D1851" s="151"/>
      <c r="E1851" s="152"/>
      <c r="F1851" s="151"/>
      <c r="G1851" s="151"/>
      <c r="H1851" s="36"/>
      <c r="I1851" s="36"/>
      <c r="J1851" s="266"/>
      <c r="K1851" s="424"/>
      <c r="L1851" s="268"/>
      <c r="M1851" s="45"/>
    </row>
    <row r="1852" spans="2:13" s="37" customFormat="1" x14ac:dyDescent="0.3">
      <c r="B1852" s="155"/>
      <c r="C1852" s="151"/>
      <c r="D1852" s="151"/>
      <c r="E1852" s="152"/>
      <c r="F1852" s="151"/>
      <c r="G1852" s="151"/>
      <c r="H1852" s="36"/>
      <c r="I1852" s="36"/>
      <c r="J1852" s="266"/>
      <c r="K1852" s="424"/>
      <c r="L1852" s="268"/>
      <c r="M1852" s="45"/>
    </row>
    <row r="1853" spans="2:13" s="37" customFormat="1" x14ac:dyDescent="0.3">
      <c r="B1853" s="155"/>
      <c r="C1853" s="151"/>
      <c r="D1853" s="151"/>
      <c r="E1853" s="152"/>
      <c r="F1853" s="151"/>
      <c r="G1853" s="151"/>
      <c r="H1853" s="36"/>
      <c r="I1853" s="36"/>
      <c r="J1853" s="266"/>
      <c r="K1853" s="424"/>
      <c r="L1853" s="268"/>
      <c r="M1853" s="45"/>
    </row>
    <row r="1854" spans="2:13" s="37" customFormat="1" x14ac:dyDescent="0.3">
      <c r="B1854" s="155"/>
      <c r="C1854" s="151"/>
      <c r="D1854" s="151"/>
      <c r="E1854" s="152"/>
      <c r="F1854" s="151"/>
      <c r="G1854" s="151"/>
      <c r="H1854" s="36"/>
      <c r="I1854" s="36"/>
      <c r="J1854" s="266"/>
      <c r="K1854" s="424"/>
      <c r="L1854" s="268"/>
      <c r="M1854" s="45"/>
    </row>
    <row r="1855" spans="2:13" s="37" customFormat="1" x14ac:dyDescent="0.3">
      <c r="B1855" s="155"/>
      <c r="C1855" s="151"/>
      <c r="D1855" s="151"/>
      <c r="E1855" s="152"/>
      <c r="F1855" s="151"/>
      <c r="G1855" s="151"/>
      <c r="H1855" s="36"/>
      <c r="I1855" s="36"/>
      <c r="J1855" s="266"/>
      <c r="K1855" s="424"/>
      <c r="L1855" s="268"/>
      <c r="M1855" s="45"/>
    </row>
    <row r="1856" spans="2:13" s="37" customFormat="1" x14ac:dyDescent="0.3">
      <c r="B1856" s="155"/>
      <c r="C1856" s="151"/>
      <c r="D1856" s="151"/>
      <c r="E1856" s="152"/>
      <c r="F1856" s="151"/>
      <c r="G1856" s="151"/>
      <c r="H1856" s="36"/>
      <c r="I1856" s="36"/>
      <c r="J1856" s="266"/>
      <c r="K1856" s="424"/>
      <c r="L1856" s="268"/>
      <c r="M1856" s="45"/>
    </row>
    <row r="1857" spans="2:13" s="37" customFormat="1" x14ac:dyDescent="0.3">
      <c r="B1857" s="155"/>
      <c r="C1857" s="151"/>
      <c r="D1857" s="151"/>
      <c r="E1857" s="152"/>
      <c r="F1857" s="151"/>
      <c r="G1857" s="151"/>
      <c r="H1857" s="36"/>
      <c r="I1857" s="36"/>
      <c r="J1857" s="266"/>
      <c r="K1857" s="424"/>
      <c r="L1857" s="268"/>
      <c r="M1857" s="45"/>
    </row>
    <row r="1858" spans="2:13" s="37" customFormat="1" x14ac:dyDescent="0.3">
      <c r="B1858" s="155"/>
      <c r="C1858" s="151"/>
      <c r="D1858" s="151"/>
      <c r="E1858" s="152"/>
      <c r="F1858" s="151"/>
      <c r="G1858" s="151"/>
      <c r="H1858" s="36"/>
      <c r="I1858" s="36"/>
      <c r="J1858" s="266"/>
      <c r="K1858" s="424"/>
      <c r="L1858" s="268"/>
      <c r="M1858" s="45"/>
    </row>
    <row r="1859" spans="2:13" s="37" customFormat="1" x14ac:dyDescent="0.3">
      <c r="B1859" s="155"/>
      <c r="C1859" s="151"/>
      <c r="D1859" s="151"/>
      <c r="E1859" s="152"/>
      <c r="F1859" s="151"/>
      <c r="G1859" s="151"/>
      <c r="H1859" s="36"/>
      <c r="I1859" s="36"/>
      <c r="J1859" s="266"/>
      <c r="K1859" s="424"/>
      <c r="L1859" s="268"/>
      <c r="M1859" s="45"/>
    </row>
    <row r="1860" spans="2:13" s="37" customFormat="1" x14ac:dyDescent="0.3">
      <c r="B1860" s="155"/>
      <c r="C1860" s="151"/>
      <c r="D1860" s="151"/>
      <c r="E1860" s="152"/>
      <c r="F1860" s="151"/>
      <c r="G1860" s="151"/>
      <c r="H1860" s="36"/>
      <c r="I1860" s="36"/>
      <c r="J1860" s="266"/>
      <c r="K1860" s="424"/>
      <c r="L1860" s="268"/>
      <c r="M1860" s="45"/>
    </row>
    <row r="1861" spans="2:13" s="37" customFormat="1" x14ac:dyDescent="0.3">
      <c r="B1861" s="155"/>
      <c r="C1861" s="151"/>
      <c r="D1861" s="151"/>
      <c r="E1861" s="152"/>
      <c r="F1861" s="151"/>
      <c r="G1861" s="151"/>
      <c r="H1861" s="36"/>
      <c r="I1861" s="36"/>
      <c r="J1861" s="266"/>
      <c r="K1861" s="424"/>
      <c r="L1861" s="268"/>
      <c r="M1861" s="45"/>
    </row>
    <row r="1862" spans="2:13" s="37" customFormat="1" x14ac:dyDescent="0.3">
      <c r="B1862" s="155"/>
      <c r="C1862" s="151"/>
      <c r="D1862" s="151"/>
      <c r="E1862" s="152"/>
      <c r="F1862" s="151"/>
      <c r="G1862" s="151"/>
      <c r="H1862" s="36"/>
      <c r="I1862" s="36"/>
      <c r="J1862" s="266"/>
      <c r="K1862" s="424"/>
      <c r="L1862" s="268"/>
      <c r="M1862" s="45"/>
    </row>
    <row r="1863" spans="2:13" s="37" customFormat="1" x14ac:dyDescent="0.3">
      <c r="B1863" s="155"/>
      <c r="C1863" s="151"/>
      <c r="D1863" s="151"/>
      <c r="E1863" s="152"/>
      <c r="F1863" s="151"/>
      <c r="G1863" s="151"/>
      <c r="H1863" s="36"/>
      <c r="I1863" s="36"/>
      <c r="J1863" s="266"/>
      <c r="K1863" s="424"/>
      <c r="L1863" s="268"/>
      <c r="M1863" s="45"/>
    </row>
    <row r="1864" spans="2:13" s="37" customFormat="1" x14ac:dyDescent="0.3">
      <c r="B1864" s="155"/>
      <c r="C1864" s="151"/>
      <c r="D1864" s="151"/>
      <c r="E1864" s="152"/>
      <c r="F1864" s="151"/>
      <c r="G1864" s="151"/>
      <c r="H1864" s="36"/>
      <c r="I1864" s="36"/>
      <c r="J1864" s="266"/>
      <c r="K1864" s="424"/>
      <c r="L1864" s="268"/>
      <c r="M1864" s="45"/>
    </row>
    <row r="1865" spans="2:13" s="37" customFormat="1" x14ac:dyDescent="0.3">
      <c r="B1865" s="155"/>
      <c r="C1865" s="151"/>
      <c r="D1865" s="151"/>
      <c r="E1865" s="152"/>
      <c r="F1865" s="151"/>
      <c r="G1865" s="151"/>
      <c r="H1865" s="36"/>
      <c r="I1865" s="36"/>
      <c r="J1865" s="266"/>
      <c r="K1865" s="424"/>
      <c r="L1865" s="268"/>
      <c r="M1865" s="45"/>
    </row>
    <row r="1866" spans="2:13" s="37" customFormat="1" x14ac:dyDescent="0.3">
      <c r="B1866" s="155"/>
      <c r="C1866" s="151"/>
      <c r="D1866" s="151"/>
      <c r="E1866" s="152"/>
      <c r="F1866" s="151"/>
      <c r="G1866" s="151"/>
      <c r="H1866" s="36"/>
      <c r="I1866" s="36"/>
      <c r="J1866" s="266"/>
      <c r="K1866" s="424"/>
      <c r="L1866" s="268"/>
      <c r="M1866" s="45"/>
    </row>
    <row r="1867" spans="2:13" s="37" customFormat="1" x14ac:dyDescent="0.3">
      <c r="B1867" s="155"/>
      <c r="C1867" s="151"/>
      <c r="D1867" s="151"/>
      <c r="E1867" s="152"/>
      <c r="F1867" s="151"/>
      <c r="G1867" s="151"/>
      <c r="H1867" s="36"/>
      <c r="I1867" s="36"/>
      <c r="J1867" s="266"/>
      <c r="K1867" s="424"/>
      <c r="L1867" s="268"/>
      <c r="M1867" s="45"/>
    </row>
    <row r="1868" spans="2:13" s="37" customFormat="1" x14ac:dyDescent="0.3">
      <c r="B1868" s="155"/>
      <c r="C1868" s="151"/>
      <c r="D1868" s="151"/>
      <c r="E1868" s="152"/>
      <c r="F1868" s="151"/>
      <c r="G1868" s="151"/>
      <c r="H1868" s="36"/>
      <c r="I1868" s="36"/>
      <c r="J1868" s="266"/>
      <c r="K1868" s="424"/>
      <c r="L1868" s="268"/>
      <c r="M1868" s="45"/>
    </row>
    <row r="1869" spans="2:13" s="37" customFormat="1" x14ac:dyDescent="0.3">
      <c r="B1869" s="155"/>
      <c r="C1869" s="151"/>
      <c r="D1869" s="151"/>
      <c r="E1869" s="152"/>
      <c r="F1869" s="151"/>
      <c r="G1869" s="151"/>
      <c r="H1869" s="36"/>
      <c r="I1869" s="36"/>
      <c r="J1869" s="266"/>
      <c r="K1869" s="424"/>
      <c r="L1869" s="268"/>
      <c r="M1869" s="45"/>
    </row>
    <row r="1870" spans="2:13" s="37" customFormat="1" x14ac:dyDescent="0.3">
      <c r="B1870" s="155"/>
      <c r="C1870" s="151"/>
      <c r="D1870" s="151"/>
      <c r="E1870" s="152"/>
      <c r="F1870" s="151"/>
      <c r="G1870" s="151"/>
      <c r="H1870" s="36"/>
      <c r="I1870" s="36"/>
      <c r="J1870" s="266"/>
      <c r="K1870" s="424"/>
      <c r="L1870" s="268"/>
      <c r="M1870" s="45"/>
    </row>
    <row r="1871" spans="2:13" s="37" customFormat="1" x14ac:dyDescent="0.3">
      <c r="B1871" s="155"/>
      <c r="C1871" s="151"/>
      <c r="D1871" s="151"/>
      <c r="E1871" s="152"/>
      <c r="F1871" s="151"/>
      <c r="G1871" s="151"/>
      <c r="H1871" s="36"/>
      <c r="I1871" s="36"/>
      <c r="J1871" s="266"/>
      <c r="K1871" s="424"/>
      <c r="L1871" s="268"/>
      <c r="M1871" s="45"/>
    </row>
    <row r="1872" spans="2:13" s="37" customFormat="1" x14ac:dyDescent="0.3">
      <c r="B1872" s="155"/>
      <c r="C1872" s="151"/>
      <c r="D1872" s="151"/>
      <c r="E1872" s="152"/>
      <c r="F1872" s="151"/>
      <c r="G1872" s="151"/>
      <c r="H1872" s="36"/>
      <c r="I1872" s="36"/>
      <c r="J1872" s="266"/>
      <c r="K1872" s="424"/>
      <c r="L1872" s="268"/>
      <c r="M1872" s="45"/>
    </row>
    <row r="1873" spans="2:13" s="37" customFormat="1" x14ac:dyDescent="0.3">
      <c r="B1873" s="155"/>
      <c r="C1873" s="151"/>
      <c r="D1873" s="151"/>
      <c r="E1873" s="152"/>
      <c r="F1873" s="151"/>
      <c r="G1873" s="151"/>
      <c r="H1873" s="36"/>
      <c r="I1873" s="36"/>
      <c r="J1873" s="266"/>
      <c r="K1873" s="424"/>
      <c r="L1873" s="268"/>
      <c r="M1873" s="45"/>
    </row>
    <row r="1874" spans="2:13" s="37" customFormat="1" x14ac:dyDescent="0.3">
      <c r="B1874" s="155"/>
      <c r="C1874" s="151"/>
      <c r="D1874" s="151"/>
      <c r="E1874" s="152"/>
      <c r="F1874" s="151"/>
      <c r="G1874" s="151"/>
      <c r="H1874" s="36"/>
      <c r="I1874" s="36"/>
      <c r="J1874" s="266"/>
      <c r="K1874" s="424"/>
      <c r="L1874" s="268"/>
      <c r="M1874" s="45"/>
    </row>
    <row r="1875" spans="2:13" s="37" customFormat="1" x14ac:dyDescent="0.3">
      <c r="B1875" s="155"/>
      <c r="C1875" s="151"/>
      <c r="D1875" s="151"/>
      <c r="E1875" s="152"/>
      <c r="F1875" s="151"/>
      <c r="G1875" s="151"/>
      <c r="H1875" s="36"/>
      <c r="I1875" s="36"/>
      <c r="J1875" s="266"/>
      <c r="K1875" s="424"/>
      <c r="L1875" s="268"/>
      <c r="M1875" s="45"/>
    </row>
    <row r="1876" spans="2:13" s="37" customFormat="1" x14ac:dyDescent="0.3">
      <c r="B1876" s="155"/>
      <c r="C1876" s="151"/>
      <c r="D1876" s="151"/>
      <c r="E1876" s="152"/>
      <c r="F1876" s="151"/>
      <c r="G1876" s="151"/>
      <c r="H1876" s="36"/>
      <c r="I1876" s="36"/>
      <c r="J1876" s="266"/>
      <c r="K1876" s="424"/>
      <c r="L1876" s="268"/>
      <c r="M1876" s="45"/>
    </row>
    <row r="1877" spans="2:13" s="37" customFormat="1" x14ac:dyDescent="0.3">
      <c r="B1877" s="155"/>
      <c r="C1877" s="151"/>
      <c r="D1877" s="151"/>
      <c r="E1877" s="152"/>
      <c r="F1877" s="151"/>
      <c r="G1877" s="151"/>
      <c r="H1877" s="36"/>
      <c r="I1877" s="36"/>
      <c r="J1877" s="266"/>
      <c r="K1877" s="424"/>
      <c r="L1877" s="268"/>
      <c r="M1877" s="45"/>
    </row>
    <row r="1878" spans="2:13" s="37" customFormat="1" x14ac:dyDescent="0.3">
      <c r="B1878" s="155"/>
      <c r="C1878" s="151"/>
      <c r="D1878" s="151"/>
      <c r="E1878" s="152"/>
      <c r="F1878" s="151"/>
      <c r="G1878" s="151"/>
      <c r="H1878" s="36"/>
      <c r="I1878" s="36"/>
      <c r="J1878" s="266"/>
      <c r="K1878" s="424"/>
      <c r="L1878" s="268"/>
      <c r="M1878" s="45"/>
    </row>
    <row r="1879" spans="2:13" s="37" customFormat="1" x14ac:dyDescent="0.3">
      <c r="B1879" s="155"/>
      <c r="C1879" s="151"/>
      <c r="D1879" s="151"/>
      <c r="E1879" s="152"/>
      <c r="F1879" s="151"/>
      <c r="G1879" s="151"/>
      <c r="H1879" s="36"/>
      <c r="I1879" s="36"/>
      <c r="J1879" s="266"/>
      <c r="K1879" s="424"/>
      <c r="L1879" s="268"/>
      <c r="M1879" s="45"/>
    </row>
    <row r="1880" spans="2:13" s="37" customFormat="1" x14ac:dyDescent="0.3">
      <c r="B1880" s="155"/>
      <c r="C1880" s="151"/>
      <c r="D1880" s="151"/>
      <c r="E1880" s="152"/>
      <c r="F1880" s="151"/>
      <c r="G1880" s="151"/>
      <c r="H1880" s="36"/>
      <c r="I1880" s="36"/>
      <c r="J1880" s="266"/>
      <c r="K1880" s="424"/>
      <c r="L1880" s="268"/>
      <c r="M1880" s="45"/>
    </row>
    <row r="1881" spans="2:13" s="37" customFormat="1" x14ac:dyDescent="0.3">
      <c r="B1881" s="155"/>
      <c r="C1881" s="151"/>
      <c r="D1881" s="151"/>
      <c r="E1881" s="152"/>
      <c r="F1881" s="151"/>
      <c r="G1881" s="151"/>
      <c r="H1881" s="36"/>
      <c r="I1881" s="36"/>
      <c r="J1881" s="266"/>
      <c r="K1881" s="424"/>
      <c r="L1881" s="268"/>
      <c r="M1881" s="45"/>
    </row>
    <row r="1882" spans="2:13" s="37" customFormat="1" x14ac:dyDescent="0.3">
      <c r="B1882" s="155"/>
      <c r="C1882" s="151"/>
      <c r="D1882" s="151"/>
      <c r="E1882" s="152"/>
      <c r="F1882" s="151"/>
      <c r="G1882" s="151"/>
      <c r="H1882" s="36"/>
      <c r="I1882" s="36"/>
      <c r="J1882" s="266"/>
      <c r="K1882" s="424"/>
      <c r="L1882" s="268"/>
      <c r="M1882" s="45"/>
    </row>
    <row r="1883" spans="2:13" s="37" customFormat="1" x14ac:dyDescent="0.3">
      <c r="B1883" s="155"/>
      <c r="C1883" s="151"/>
      <c r="D1883" s="151"/>
      <c r="E1883" s="152"/>
      <c r="F1883" s="151"/>
      <c r="G1883" s="151"/>
      <c r="H1883" s="36"/>
      <c r="I1883" s="36"/>
      <c r="J1883" s="266"/>
      <c r="K1883" s="424"/>
      <c r="L1883" s="268"/>
      <c r="M1883" s="45"/>
    </row>
    <row r="1884" spans="2:13" s="37" customFormat="1" x14ac:dyDescent="0.3">
      <c r="B1884" s="155"/>
      <c r="C1884" s="151"/>
      <c r="D1884" s="151"/>
      <c r="E1884" s="152"/>
      <c r="F1884" s="151"/>
      <c r="G1884" s="151"/>
      <c r="H1884" s="36"/>
      <c r="I1884" s="36"/>
      <c r="J1884" s="266"/>
      <c r="K1884" s="424"/>
      <c r="L1884" s="268"/>
      <c r="M1884" s="45"/>
    </row>
    <row r="1885" spans="2:13" s="37" customFormat="1" x14ac:dyDescent="0.3">
      <c r="B1885" s="155"/>
      <c r="C1885" s="151"/>
      <c r="D1885" s="151"/>
      <c r="E1885" s="152"/>
      <c r="F1885" s="151"/>
      <c r="G1885" s="151"/>
      <c r="H1885" s="36"/>
      <c r="I1885" s="36"/>
      <c r="J1885" s="266"/>
      <c r="K1885" s="424"/>
      <c r="L1885" s="268"/>
      <c r="M1885" s="45"/>
    </row>
    <row r="1886" spans="2:13" s="37" customFormat="1" x14ac:dyDescent="0.3">
      <c r="B1886" s="155"/>
      <c r="C1886" s="151"/>
      <c r="D1886" s="151"/>
      <c r="E1886" s="152"/>
      <c r="F1886" s="151"/>
      <c r="G1886" s="151"/>
      <c r="H1886" s="36"/>
      <c r="I1886" s="36"/>
      <c r="J1886" s="266"/>
      <c r="K1886" s="424"/>
      <c r="L1886" s="268"/>
      <c r="M1886" s="45"/>
    </row>
    <row r="1887" spans="2:13" s="37" customFormat="1" x14ac:dyDescent="0.3">
      <c r="B1887" s="155"/>
      <c r="C1887" s="151"/>
      <c r="D1887" s="151"/>
      <c r="E1887" s="152"/>
      <c r="F1887" s="151"/>
      <c r="G1887" s="151"/>
      <c r="H1887" s="36"/>
      <c r="I1887" s="36"/>
      <c r="J1887" s="266"/>
      <c r="K1887" s="424"/>
      <c r="L1887" s="268"/>
      <c r="M1887" s="45"/>
    </row>
    <row r="1888" spans="2:13" s="37" customFormat="1" x14ac:dyDescent="0.3">
      <c r="B1888" s="155"/>
      <c r="C1888" s="151"/>
      <c r="D1888" s="151"/>
      <c r="E1888" s="152"/>
      <c r="F1888" s="151"/>
      <c r="G1888" s="151"/>
      <c r="H1888" s="36"/>
      <c r="I1888" s="36"/>
      <c r="J1888" s="266"/>
      <c r="K1888" s="424"/>
      <c r="L1888" s="268"/>
      <c r="M1888" s="45"/>
    </row>
    <row r="1889" spans="2:13" s="37" customFormat="1" x14ac:dyDescent="0.3">
      <c r="B1889" s="155"/>
      <c r="C1889" s="151"/>
      <c r="D1889" s="151"/>
      <c r="E1889" s="152"/>
      <c r="F1889" s="151"/>
      <c r="G1889" s="151"/>
      <c r="H1889" s="36"/>
      <c r="I1889" s="36"/>
      <c r="J1889" s="266"/>
      <c r="K1889" s="424"/>
      <c r="L1889" s="268"/>
      <c r="M1889" s="45"/>
    </row>
    <row r="1890" spans="2:13" s="37" customFormat="1" x14ac:dyDescent="0.3">
      <c r="B1890" s="155"/>
      <c r="C1890" s="151"/>
      <c r="D1890" s="151"/>
      <c r="E1890" s="152"/>
      <c r="F1890" s="151"/>
      <c r="G1890" s="151"/>
      <c r="H1890" s="36"/>
      <c r="I1890" s="36"/>
      <c r="J1890" s="266"/>
      <c r="K1890" s="424"/>
      <c r="L1890" s="268"/>
      <c r="M1890" s="45"/>
    </row>
    <row r="1891" spans="2:13" s="37" customFormat="1" x14ac:dyDescent="0.3">
      <c r="B1891" s="155"/>
      <c r="C1891" s="151"/>
      <c r="D1891" s="151"/>
      <c r="E1891" s="152"/>
      <c r="F1891" s="151"/>
      <c r="G1891" s="151"/>
      <c r="H1891" s="36"/>
      <c r="I1891" s="36"/>
      <c r="J1891" s="266"/>
      <c r="K1891" s="424"/>
      <c r="L1891" s="268"/>
      <c r="M1891" s="45"/>
    </row>
    <row r="1892" spans="2:13" s="37" customFormat="1" x14ac:dyDescent="0.3">
      <c r="B1892" s="155"/>
      <c r="C1892" s="151"/>
      <c r="D1892" s="151"/>
      <c r="E1892" s="152"/>
      <c r="F1892" s="151"/>
      <c r="G1892" s="151"/>
      <c r="H1892" s="36"/>
      <c r="I1892" s="36"/>
      <c r="J1892" s="266"/>
      <c r="K1892" s="424"/>
      <c r="L1892" s="268"/>
      <c r="M1892" s="45"/>
    </row>
    <row r="1893" spans="2:13" s="37" customFormat="1" x14ac:dyDescent="0.3">
      <c r="B1893" s="155"/>
      <c r="C1893" s="151"/>
      <c r="D1893" s="151"/>
      <c r="E1893" s="152"/>
      <c r="F1893" s="151"/>
      <c r="G1893" s="151"/>
      <c r="H1893" s="36"/>
      <c r="I1893" s="36"/>
      <c r="J1893" s="266"/>
      <c r="K1893" s="424"/>
      <c r="L1893" s="268"/>
      <c r="M1893" s="45"/>
    </row>
    <row r="1894" spans="2:13" s="37" customFormat="1" x14ac:dyDescent="0.3">
      <c r="B1894" s="155"/>
      <c r="C1894" s="151"/>
      <c r="D1894" s="151"/>
      <c r="E1894" s="152"/>
      <c r="F1894" s="151"/>
      <c r="G1894" s="151"/>
      <c r="H1894" s="36"/>
      <c r="I1894" s="36"/>
      <c r="J1894" s="266"/>
      <c r="K1894" s="424"/>
      <c r="L1894" s="268"/>
      <c r="M1894" s="45"/>
    </row>
    <row r="1895" spans="2:13" s="37" customFormat="1" x14ac:dyDescent="0.3">
      <c r="B1895" s="155"/>
      <c r="C1895" s="151"/>
      <c r="D1895" s="151"/>
      <c r="E1895" s="152"/>
      <c r="F1895" s="151"/>
      <c r="G1895" s="151"/>
      <c r="H1895" s="36"/>
      <c r="I1895" s="36"/>
      <c r="J1895" s="266"/>
      <c r="K1895" s="424"/>
      <c r="L1895" s="268"/>
      <c r="M1895" s="45"/>
    </row>
    <row r="1896" spans="2:13" s="37" customFormat="1" x14ac:dyDescent="0.3">
      <c r="B1896" s="155"/>
      <c r="C1896" s="151"/>
      <c r="D1896" s="151"/>
      <c r="E1896" s="152"/>
      <c r="F1896" s="151"/>
      <c r="G1896" s="151"/>
      <c r="H1896" s="36"/>
      <c r="I1896" s="36"/>
      <c r="J1896" s="266"/>
      <c r="K1896" s="424"/>
      <c r="L1896" s="268"/>
      <c r="M1896" s="45"/>
    </row>
    <row r="1897" spans="2:13" s="37" customFormat="1" x14ac:dyDescent="0.3">
      <c r="B1897" s="155"/>
      <c r="C1897" s="151"/>
      <c r="D1897" s="151"/>
      <c r="E1897" s="152"/>
      <c r="F1897" s="151"/>
      <c r="G1897" s="151"/>
      <c r="H1897" s="36"/>
      <c r="I1897" s="36"/>
      <c r="J1897" s="266"/>
      <c r="K1897" s="424"/>
      <c r="L1897" s="268"/>
      <c r="M1897" s="45"/>
    </row>
    <row r="1898" spans="2:13" s="37" customFormat="1" x14ac:dyDescent="0.3">
      <c r="B1898" s="155"/>
      <c r="C1898" s="151"/>
      <c r="D1898" s="151"/>
      <c r="E1898" s="152"/>
      <c r="F1898" s="151"/>
      <c r="G1898" s="151"/>
      <c r="H1898" s="36"/>
      <c r="I1898" s="36"/>
      <c r="J1898" s="266"/>
      <c r="K1898" s="424"/>
      <c r="L1898" s="268"/>
      <c r="M1898" s="45"/>
    </row>
    <row r="1899" spans="2:13" s="37" customFormat="1" x14ac:dyDescent="0.3">
      <c r="B1899" s="155"/>
      <c r="C1899" s="151"/>
      <c r="D1899" s="151"/>
      <c r="E1899" s="152"/>
      <c r="F1899" s="151"/>
      <c r="G1899" s="151"/>
      <c r="H1899" s="36"/>
      <c r="I1899" s="36"/>
      <c r="J1899" s="266"/>
      <c r="K1899" s="424"/>
      <c r="L1899" s="268"/>
      <c r="M1899" s="45"/>
    </row>
    <row r="1900" spans="2:13" s="37" customFormat="1" x14ac:dyDescent="0.3">
      <c r="B1900" s="155"/>
      <c r="C1900" s="151"/>
      <c r="D1900" s="151"/>
      <c r="E1900" s="152"/>
      <c r="F1900" s="151"/>
      <c r="G1900" s="151"/>
      <c r="H1900" s="36"/>
      <c r="I1900" s="36"/>
      <c r="J1900" s="266"/>
      <c r="K1900" s="424"/>
      <c r="L1900" s="268"/>
      <c r="M1900" s="45"/>
    </row>
    <row r="1901" spans="2:13" s="37" customFormat="1" x14ac:dyDescent="0.3">
      <c r="B1901" s="155"/>
      <c r="C1901" s="151"/>
      <c r="D1901" s="151"/>
      <c r="E1901" s="152"/>
      <c r="F1901" s="151"/>
      <c r="G1901" s="151"/>
      <c r="H1901" s="36"/>
      <c r="I1901" s="36"/>
      <c r="J1901" s="266"/>
      <c r="K1901" s="424"/>
      <c r="L1901" s="268"/>
      <c r="M1901" s="45"/>
    </row>
    <row r="1902" spans="2:13" s="37" customFormat="1" x14ac:dyDescent="0.3">
      <c r="B1902" s="155"/>
      <c r="C1902" s="151"/>
      <c r="D1902" s="151"/>
      <c r="E1902" s="152"/>
      <c r="F1902" s="151"/>
      <c r="G1902" s="151"/>
      <c r="H1902" s="36"/>
      <c r="I1902" s="36"/>
      <c r="J1902" s="266"/>
      <c r="K1902" s="424"/>
      <c r="L1902" s="268"/>
      <c r="M1902" s="45"/>
    </row>
    <row r="1903" spans="2:13" s="37" customFormat="1" x14ac:dyDescent="0.3">
      <c r="B1903" s="155"/>
      <c r="C1903" s="151"/>
      <c r="D1903" s="151"/>
      <c r="E1903" s="152"/>
      <c r="F1903" s="151"/>
      <c r="G1903" s="151"/>
      <c r="H1903" s="36"/>
      <c r="I1903" s="36"/>
      <c r="J1903" s="266"/>
      <c r="K1903" s="424"/>
      <c r="L1903" s="268"/>
      <c r="M1903" s="45"/>
    </row>
    <row r="1904" spans="2:13" s="37" customFormat="1" x14ac:dyDescent="0.3">
      <c r="B1904" s="155"/>
      <c r="C1904" s="151"/>
      <c r="D1904" s="151"/>
      <c r="E1904" s="152"/>
      <c r="F1904" s="151"/>
      <c r="G1904" s="151"/>
      <c r="H1904" s="36"/>
      <c r="I1904" s="36"/>
      <c r="J1904" s="266"/>
      <c r="K1904" s="424"/>
      <c r="L1904" s="268"/>
      <c r="M1904" s="45"/>
    </row>
    <row r="1905" spans="2:13" s="37" customFormat="1" x14ac:dyDescent="0.3">
      <c r="B1905" s="155"/>
      <c r="C1905" s="151"/>
      <c r="D1905" s="151"/>
      <c r="E1905" s="152"/>
      <c r="F1905" s="151"/>
      <c r="G1905" s="151"/>
      <c r="H1905" s="36"/>
      <c r="I1905" s="36"/>
      <c r="J1905" s="266"/>
      <c r="K1905" s="424"/>
      <c r="L1905" s="268"/>
      <c r="M1905" s="45"/>
    </row>
    <row r="1906" spans="2:13" s="37" customFormat="1" x14ac:dyDescent="0.3">
      <c r="B1906" s="155"/>
      <c r="C1906" s="151"/>
      <c r="D1906" s="151"/>
      <c r="E1906" s="152"/>
      <c r="F1906" s="151"/>
      <c r="G1906" s="151"/>
      <c r="H1906" s="36"/>
      <c r="I1906" s="36"/>
      <c r="J1906" s="266"/>
      <c r="K1906" s="424"/>
      <c r="L1906" s="268"/>
      <c r="M1906" s="45"/>
    </row>
    <row r="1907" spans="2:13" s="37" customFormat="1" x14ac:dyDescent="0.3">
      <c r="B1907" s="155"/>
      <c r="C1907" s="151"/>
      <c r="D1907" s="151"/>
      <c r="E1907" s="152"/>
      <c r="F1907" s="151"/>
      <c r="G1907" s="151"/>
      <c r="H1907" s="36"/>
      <c r="I1907" s="36"/>
      <c r="J1907" s="266"/>
      <c r="K1907" s="424"/>
      <c r="L1907" s="268"/>
      <c r="M1907" s="45"/>
    </row>
    <row r="1908" spans="2:13" s="37" customFormat="1" x14ac:dyDescent="0.3">
      <c r="B1908" s="155"/>
      <c r="C1908" s="151"/>
      <c r="D1908" s="151"/>
      <c r="E1908" s="152"/>
      <c r="F1908" s="151"/>
      <c r="G1908" s="151"/>
      <c r="H1908" s="36"/>
      <c r="I1908" s="36"/>
      <c r="J1908" s="266"/>
      <c r="K1908" s="424"/>
      <c r="L1908" s="268"/>
      <c r="M1908" s="45"/>
    </row>
    <row r="1909" spans="2:13" s="37" customFormat="1" x14ac:dyDescent="0.3">
      <c r="B1909" s="155"/>
      <c r="C1909" s="151"/>
      <c r="D1909" s="151"/>
      <c r="E1909" s="152"/>
      <c r="F1909" s="151"/>
      <c r="G1909" s="151"/>
      <c r="H1909" s="36"/>
      <c r="I1909" s="36"/>
      <c r="J1909" s="266"/>
      <c r="K1909" s="424"/>
      <c r="L1909" s="268"/>
      <c r="M1909" s="45"/>
    </row>
    <row r="1910" spans="2:13" s="37" customFormat="1" x14ac:dyDescent="0.3">
      <c r="B1910" s="155"/>
      <c r="C1910" s="151"/>
      <c r="D1910" s="151"/>
      <c r="E1910" s="152"/>
      <c r="F1910" s="151"/>
      <c r="G1910" s="151"/>
      <c r="H1910" s="36"/>
      <c r="I1910" s="36"/>
      <c r="J1910" s="266"/>
      <c r="K1910" s="424"/>
      <c r="L1910" s="268"/>
      <c r="M1910" s="45"/>
    </row>
    <row r="1911" spans="2:13" s="37" customFormat="1" x14ac:dyDescent="0.3">
      <c r="B1911" s="155"/>
      <c r="C1911" s="151"/>
      <c r="D1911" s="151"/>
      <c r="E1911" s="152"/>
      <c r="F1911" s="151"/>
      <c r="G1911" s="151"/>
      <c r="H1911" s="36"/>
      <c r="I1911" s="36"/>
      <c r="J1911" s="266"/>
      <c r="K1911" s="424"/>
      <c r="L1911" s="268"/>
      <c r="M1911" s="45"/>
    </row>
    <row r="1912" spans="2:13" s="37" customFormat="1" x14ac:dyDescent="0.3">
      <c r="B1912" s="155"/>
      <c r="C1912" s="151"/>
      <c r="D1912" s="151"/>
      <c r="E1912" s="152"/>
      <c r="F1912" s="151"/>
      <c r="G1912" s="151"/>
      <c r="H1912" s="36"/>
      <c r="I1912" s="36"/>
      <c r="J1912" s="266"/>
      <c r="K1912" s="424"/>
      <c r="L1912" s="268"/>
      <c r="M1912" s="45"/>
    </row>
    <row r="1913" spans="2:13" s="37" customFormat="1" x14ac:dyDescent="0.3">
      <c r="B1913" s="155"/>
      <c r="C1913" s="151"/>
      <c r="D1913" s="151"/>
      <c r="E1913" s="152"/>
      <c r="F1913" s="151"/>
      <c r="G1913" s="151"/>
      <c r="H1913" s="36"/>
      <c r="I1913" s="36"/>
      <c r="J1913" s="266"/>
      <c r="K1913" s="424"/>
      <c r="L1913" s="268"/>
      <c r="M1913" s="45"/>
    </row>
    <row r="1914" spans="2:13" s="37" customFormat="1" x14ac:dyDescent="0.3">
      <c r="B1914" s="155"/>
      <c r="C1914" s="151"/>
      <c r="D1914" s="151"/>
      <c r="E1914" s="152"/>
      <c r="F1914" s="151"/>
      <c r="G1914" s="151"/>
      <c r="H1914" s="36"/>
      <c r="I1914" s="36"/>
      <c r="J1914" s="266"/>
      <c r="K1914" s="424"/>
      <c r="L1914" s="268"/>
      <c r="M1914" s="45"/>
    </row>
    <row r="1915" spans="2:13" s="37" customFormat="1" x14ac:dyDescent="0.3">
      <c r="B1915" s="155"/>
      <c r="C1915" s="151"/>
      <c r="D1915" s="151"/>
      <c r="E1915" s="152"/>
      <c r="F1915" s="151"/>
      <c r="G1915" s="151"/>
      <c r="H1915" s="36"/>
      <c r="I1915" s="36"/>
      <c r="J1915" s="266"/>
      <c r="K1915" s="424"/>
      <c r="L1915" s="268"/>
      <c r="M1915" s="45"/>
    </row>
    <row r="1916" spans="2:13" s="37" customFormat="1" x14ac:dyDescent="0.3">
      <c r="B1916" s="155"/>
      <c r="C1916" s="151"/>
      <c r="D1916" s="151"/>
      <c r="E1916" s="152"/>
      <c r="F1916" s="151"/>
      <c r="G1916" s="151"/>
      <c r="H1916" s="36"/>
      <c r="I1916" s="36"/>
      <c r="J1916" s="266"/>
      <c r="K1916" s="424"/>
      <c r="L1916" s="268"/>
      <c r="M1916" s="45"/>
    </row>
    <row r="1917" spans="2:13" s="37" customFormat="1" x14ac:dyDescent="0.3">
      <c r="B1917" s="155"/>
      <c r="C1917" s="151"/>
      <c r="D1917" s="151"/>
      <c r="E1917" s="152"/>
      <c r="F1917" s="151"/>
      <c r="G1917" s="151"/>
      <c r="H1917" s="36"/>
      <c r="I1917" s="36"/>
      <c r="J1917" s="266"/>
      <c r="K1917" s="424"/>
      <c r="L1917" s="268"/>
      <c r="M1917" s="45"/>
    </row>
    <row r="1918" spans="2:13" s="37" customFormat="1" x14ac:dyDescent="0.3">
      <c r="B1918" s="155"/>
      <c r="C1918" s="151"/>
      <c r="D1918" s="151"/>
      <c r="E1918" s="152"/>
      <c r="F1918" s="151"/>
      <c r="G1918" s="151"/>
      <c r="H1918" s="36"/>
      <c r="I1918" s="36"/>
      <c r="J1918" s="266"/>
      <c r="K1918" s="424"/>
      <c r="L1918" s="268"/>
      <c r="M1918" s="45"/>
    </row>
    <row r="1919" spans="2:13" s="37" customFormat="1" x14ac:dyDescent="0.3">
      <c r="B1919" s="155"/>
      <c r="C1919" s="151"/>
      <c r="D1919" s="151"/>
      <c r="E1919" s="152"/>
      <c r="F1919" s="151"/>
      <c r="G1919" s="151"/>
      <c r="H1919" s="36"/>
      <c r="I1919" s="36"/>
      <c r="J1919" s="266"/>
      <c r="K1919" s="424"/>
      <c r="L1919" s="268"/>
      <c r="M1919" s="45"/>
    </row>
    <row r="1920" spans="2:13" s="37" customFormat="1" x14ac:dyDescent="0.3">
      <c r="B1920" s="155"/>
      <c r="C1920" s="151"/>
      <c r="D1920" s="151"/>
      <c r="E1920" s="152"/>
      <c r="F1920" s="151"/>
      <c r="G1920" s="151"/>
      <c r="H1920" s="36"/>
      <c r="I1920" s="36"/>
      <c r="J1920" s="266"/>
      <c r="K1920" s="424"/>
      <c r="L1920" s="268"/>
      <c r="M1920" s="45"/>
    </row>
    <row r="1921" spans="2:13" s="37" customFormat="1" x14ac:dyDescent="0.3">
      <c r="B1921" s="155"/>
      <c r="C1921" s="151"/>
      <c r="D1921" s="151"/>
      <c r="E1921" s="152"/>
      <c r="F1921" s="151"/>
      <c r="G1921" s="151"/>
      <c r="H1921" s="36"/>
      <c r="I1921" s="36"/>
      <c r="J1921" s="266"/>
      <c r="K1921" s="424"/>
      <c r="L1921" s="268"/>
      <c r="M1921" s="45"/>
    </row>
    <row r="1922" spans="2:13" s="37" customFormat="1" x14ac:dyDescent="0.3">
      <c r="B1922" s="155"/>
      <c r="C1922" s="151"/>
      <c r="D1922" s="151"/>
      <c r="E1922" s="152"/>
      <c r="F1922" s="151"/>
      <c r="G1922" s="151"/>
      <c r="H1922" s="36"/>
      <c r="I1922" s="36"/>
      <c r="J1922" s="266"/>
      <c r="K1922" s="424"/>
      <c r="L1922" s="268"/>
      <c r="M1922" s="45"/>
    </row>
    <row r="1923" spans="2:13" s="37" customFormat="1" x14ac:dyDescent="0.3">
      <c r="B1923" s="155"/>
      <c r="C1923" s="151"/>
      <c r="D1923" s="151"/>
      <c r="E1923" s="152"/>
      <c r="F1923" s="151"/>
      <c r="G1923" s="151"/>
      <c r="H1923" s="36"/>
      <c r="I1923" s="36"/>
      <c r="J1923" s="266"/>
      <c r="K1923" s="424"/>
      <c r="L1923" s="268"/>
      <c r="M1923" s="45"/>
    </row>
    <row r="1924" spans="2:13" s="37" customFormat="1" x14ac:dyDescent="0.3">
      <c r="B1924" s="155"/>
      <c r="C1924" s="151"/>
      <c r="D1924" s="151"/>
      <c r="E1924" s="152"/>
      <c r="F1924" s="151"/>
      <c r="G1924" s="151"/>
      <c r="H1924" s="36"/>
      <c r="I1924" s="36"/>
      <c r="J1924" s="266"/>
      <c r="K1924" s="424"/>
      <c r="L1924" s="268"/>
      <c r="M1924" s="45"/>
    </row>
    <row r="1925" spans="2:13" s="37" customFormat="1" x14ac:dyDescent="0.3">
      <c r="B1925" s="155"/>
      <c r="C1925" s="151"/>
      <c r="D1925" s="151"/>
      <c r="E1925" s="152"/>
      <c r="F1925" s="151"/>
      <c r="G1925" s="151"/>
      <c r="H1925" s="36"/>
      <c r="I1925" s="36"/>
      <c r="J1925" s="266"/>
      <c r="K1925" s="424"/>
      <c r="L1925" s="268"/>
      <c r="M1925" s="45"/>
    </row>
    <row r="1926" spans="2:13" s="37" customFormat="1" x14ac:dyDescent="0.3">
      <c r="B1926" s="155"/>
      <c r="C1926" s="151"/>
      <c r="D1926" s="151"/>
      <c r="E1926" s="152"/>
      <c r="F1926" s="151"/>
      <c r="G1926" s="151"/>
      <c r="H1926" s="36"/>
      <c r="I1926" s="36"/>
      <c r="J1926" s="266"/>
      <c r="K1926" s="424"/>
      <c r="L1926" s="268"/>
      <c r="M1926" s="45"/>
    </row>
    <row r="1927" spans="2:13" s="37" customFormat="1" x14ac:dyDescent="0.3">
      <c r="B1927" s="155"/>
      <c r="C1927" s="151"/>
      <c r="D1927" s="151"/>
      <c r="E1927" s="152"/>
      <c r="F1927" s="151"/>
      <c r="G1927" s="151"/>
      <c r="H1927" s="36"/>
      <c r="I1927" s="36"/>
      <c r="J1927" s="266"/>
      <c r="K1927" s="424"/>
      <c r="L1927" s="268"/>
      <c r="M1927" s="45"/>
    </row>
    <row r="1928" spans="2:13" s="37" customFormat="1" x14ac:dyDescent="0.3">
      <c r="B1928" s="155"/>
      <c r="C1928" s="151"/>
      <c r="D1928" s="151"/>
      <c r="E1928" s="152"/>
      <c r="F1928" s="151"/>
      <c r="G1928" s="151"/>
      <c r="H1928" s="36"/>
      <c r="I1928" s="36"/>
      <c r="J1928" s="266"/>
      <c r="K1928" s="424"/>
      <c r="L1928" s="268"/>
      <c r="M1928" s="45"/>
    </row>
    <row r="1929" spans="2:13" s="37" customFormat="1" x14ac:dyDescent="0.3">
      <c r="B1929" s="155"/>
      <c r="C1929" s="151"/>
      <c r="D1929" s="151"/>
      <c r="E1929" s="152"/>
      <c r="F1929" s="151"/>
      <c r="G1929" s="151"/>
      <c r="H1929" s="36"/>
      <c r="I1929" s="36"/>
      <c r="J1929" s="266"/>
      <c r="K1929" s="424"/>
      <c r="L1929" s="268"/>
      <c r="M1929" s="45"/>
    </row>
    <row r="1930" spans="2:13" s="37" customFormat="1" x14ac:dyDescent="0.3">
      <c r="B1930" s="155"/>
      <c r="C1930" s="151"/>
      <c r="D1930" s="151"/>
      <c r="E1930" s="152"/>
      <c r="F1930" s="151"/>
      <c r="G1930" s="151"/>
      <c r="H1930" s="36"/>
      <c r="I1930" s="36"/>
      <c r="J1930" s="266"/>
      <c r="K1930" s="424"/>
      <c r="L1930" s="268"/>
      <c r="M1930" s="45"/>
    </row>
    <row r="1931" spans="2:13" s="37" customFormat="1" x14ac:dyDescent="0.3">
      <c r="B1931" s="155"/>
      <c r="C1931" s="151"/>
      <c r="D1931" s="151"/>
      <c r="E1931" s="152"/>
      <c r="F1931" s="151"/>
      <c r="G1931" s="151"/>
      <c r="H1931" s="36"/>
      <c r="I1931" s="36"/>
      <c r="J1931" s="266"/>
      <c r="K1931" s="424"/>
      <c r="L1931" s="268"/>
      <c r="M1931" s="45"/>
    </row>
    <row r="1932" spans="2:13" s="37" customFormat="1" x14ac:dyDescent="0.3">
      <c r="B1932" s="155"/>
      <c r="C1932" s="151"/>
      <c r="D1932" s="151"/>
      <c r="E1932" s="152"/>
      <c r="F1932" s="151"/>
      <c r="G1932" s="151"/>
      <c r="H1932" s="36"/>
      <c r="I1932" s="36"/>
      <c r="J1932" s="266"/>
      <c r="K1932" s="424"/>
      <c r="L1932" s="268"/>
      <c r="M1932" s="45"/>
    </row>
    <row r="1933" spans="2:13" s="37" customFormat="1" x14ac:dyDescent="0.3">
      <c r="B1933" s="155"/>
      <c r="C1933" s="151"/>
      <c r="D1933" s="151"/>
      <c r="E1933" s="152"/>
      <c r="F1933" s="151"/>
      <c r="G1933" s="151"/>
      <c r="H1933" s="36"/>
      <c r="I1933" s="36"/>
      <c r="J1933" s="266"/>
      <c r="K1933" s="424"/>
      <c r="L1933" s="268"/>
      <c r="M1933" s="45"/>
    </row>
    <row r="1934" spans="2:13" s="37" customFormat="1" x14ac:dyDescent="0.3">
      <c r="B1934" s="155"/>
      <c r="C1934" s="151"/>
      <c r="D1934" s="151"/>
      <c r="E1934" s="152"/>
      <c r="F1934" s="151"/>
      <c r="G1934" s="151"/>
      <c r="H1934" s="36"/>
      <c r="I1934" s="36"/>
      <c r="J1934" s="266"/>
      <c r="K1934" s="424"/>
      <c r="L1934" s="268"/>
      <c r="M1934" s="45"/>
    </row>
    <row r="1935" spans="2:13" s="37" customFormat="1" x14ac:dyDescent="0.3">
      <c r="B1935" s="155"/>
      <c r="C1935" s="151"/>
      <c r="D1935" s="151"/>
      <c r="E1935" s="152"/>
      <c r="F1935" s="151"/>
      <c r="G1935" s="151"/>
      <c r="H1935" s="36"/>
      <c r="I1935" s="36"/>
      <c r="J1935" s="266"/>
      <c r="K1935" s="424"/>
      <c r="L1935" s="268"/>
      <c r="M1935" s="45"/>
    </row>
    <row r="1936" spans="2:13" s="37" customFormat="1" x14ac:dyDescent="0.3">
      <c r="B1936" s="155"/>
      <c r="C1936" s="151"/>
      <c r="D1936" s="151"/>
      <c r="E1936" s="152"/>
      <c r="F1936" s="151"/>
      <c r="G1936" s="151"/>
      <c r="H1936" s="36"/>
      <c r="I1936" s="36"/>
      <c r="J1936" s="266"/>
      <c r="K1936" s="424"/>
      <c r="L1936" s="268"/>
      <c r="M1936" s="45"/>
    </row>
    <row r="1937" spans="2:13" s="37" customFormat="1" x14ac:dyDescent="0.3">
      <c r="B1937" s="155"/>
      <c r="C1937" s="151"/>
      <c r="D1937" s="151"/>
      <c r="E1937" s="152"/>
      <c r="F1937" s="151"/>
      <c r="G1937" s="151"/>
      <c r="H1937" s="36"/>
      <c r="I1937" s="36"/>
      <c r="J1937" s="266"/>
      <c r="K1937" s="424"/>
      <c r="L1937" s="268"/>
      <c r="M1937" s="45"/>
    </row>
    <row r="1938" spans="2:13" s="37" customFormat="1" x14ac:dyDescent="0.3">
      <c r="B1938" s="155"/>
      <c r="C1938" s="151"/>
      <c r="D1938" s="151"/>
      <c r="E1938" s="152"/>
      <c r="F1938" s="151"/>
      <c r="G1938" s="151"/>
      <c r="H1938" s="36"/>
      <c r="I1938" s="36"/>
      <c r="J1938" s="266"/>
      <c r="K1938" s="424"/>
      <c r="L1938" s="268"/>
      <c r="M1938" s="45"/>
    </row>
    <row r="1939" spans="2:13" s="37" customFormat="1" x14ac:dyDescent="0.3">
      <c r="B1939" s="155"/>
      <c r="C1939" s="151"/>
      <c r="D1939" s="151"/>
      <c r="E1939" s="152"/>
      <c r="F1939" s="151"/>
      <c r="G1939" s="151"/>
      <c r="H1939" s="36"/>
      <c r="I1939" s="36"/>
      <c r="J1939" s="266"/>
      <c r="K1939" s="424"/>
      <c r="L1939" s="268"/>
      <c r="M1939" s="45"/>
    </row>
    <row r="1940" spans="2:13" s="37" customFormat="1" x14ac:dyDescent="0.3">
      <c r="B1940" s="155"/>
      <c r="C1940" s="151"/>
      <c r="D1940" s="151"/>
      <c r="E1940" s="152"/>
      <c r="F1940" s="151"/>
      <c r="G1940" s="151"/>
      <c r="H1940" s="36"/>
      <c r="I1940" s="36"/>
      <c r="J1940" s="266"/>
      <c r="K1940" s="424"/>
      <c r="L1940" s="268"/>
      <c r="M1940" s="45"/>
    </row>
    <row r="1941" spans="2:13" s="37" customFormat="1" x14ac:dyDescent="0.3">
      <c r="B1941" s="155"/>
      <c r="C1941" s="151"/>
      <c r="D1941" s="151"/>
      <c r="E1941" s="152"/>
      <c r="F1941" s="151"/>
      <c r="G1941" s="151"/>
      <c r="H1941" s="36"/>
      <c r="I1941" s="36"/>
      <c r="J1941" s="266"/>
      <c r="K1941" s="424"/>
      <c r="L1941" s="268"/>
      <c r="M1941" s="45"/>
    </row>
    <row r="1942" spans="2:13" s="37" customFormat="1" x14ac:dyDescent="0.3">
      <c r="B1942" s="155"/>
      <c r="C1942" s="151"/>
      <c r="D1942" s="151"/>
      <c r="E1942" s="152"/>
      <c r="F1942" s="151"/>
      <c r="G1942" s="151"/>
      <c r="H1942" s="36"/>
      <c r="I1942" s="36"/>
      <c r="J1942" s="266"/>
      <c r="K1942" s="424"/>
      <c r="L1942" s="268"/>
      <c r="M1942" s="45"/>
    </row>
    <row r="1943" spans="2:13" s="37" customFormat="1" x14ac:dyDescent="0.3">
      <c r="B1943" s="155"/>
      <c r="C1943" s="151"/>
      <c r="D1943" s="151"/>
      <c r="E1943" s="152"/>
      <c r="F1943" s="151"/>
      <c r="G1943" s="151"/>
      <c r="H1943" s="36"/>
      <c r="I1943" s="36"/>
      <c r="J1943" s="266"/>
      <c r="K1943" s="424"/>
      <c r="L1943" s="268"/>
      <c r="M1943" s="45"/>
    </row>
    <row r="1944" spans="2:13" s="37" customFormat="1" x14ac:dyDescent="0.3">
      <c r="B1944" s="155"/>
      <c r="C1944" s="151"/>
      <c r="D1944" s="151"/>
      <c r="E1944" s="152"/>
      <c r="F1944" s="151"/>
      <c r="G1944" s="151"/>
      <c r="H1944" s="36"/>
      <c r="I1944" s="36"/>
      <c r="J1944" s="266"/>
      <c r="K1944" s="424"/>
      <c r="L1944" s="268"/>
      <c r="M1944" s="45"/>
    </row>
    <row r="1945" spans="2:13" s="37" customFormat="1" x14ac:dyDescent="0.3">
      <c r="B1945" s="155"/>
      <c r="C1945" s="151"/>
      <c r="D1945" s="151"/>
      <c r="E1945" s="152"/>
      <c r="F1945" s="151"/>
      <c r="G1945" s="151"/>
      <c r="H1945" s="36"/>
      <c r="I1945" s="36"/>
      <c r="J1945" s="266"/>
      <c r="K1945" s="424"/>
      <c r="L1945" s="268"/>
      <c r="M1945" s="45"/>
    </row>
    <row r="1946" spans="2:13" s="37" customFormat="1" x14ac:dyDescent="0.3">
      <c r="B1946" s="155"/>
      <c r="C1946" s="151"/>
      <c r="D1946" s="151"/>
      <c r="E1946" s="152"/>
      <c r="F1946" s="151"/>
      <c r="G1946" s="151"/>
      <c r="H1946" s="36"/>
      <c r="I1946" s="36"/>
      <c r="J1946" s="266"/>
      <c r="K1946" s="424"/>
      <c r="L1946" s="268"/>
      <c r="M1946" s="45"/>
    </row>
    <row r="1947" spans="2:13" s="37" customFormat="1" x14ac:dyDescent="0.3">
      <c r="B1947" s="155"/>
      <c r="C1947" s="151"/>
      <c r="D1947" s="151"/>
      <c r="E1947" s="152"/>
      <c r="F1947" s="151"/>
      <c r="G1947" s="151"/>
      <c r="H1947" s="36"/>
      <c r="I1947" s="36"/>
      <c r="J1947" s="266"/>
      <c r="K1947" s="424"/>
      <c r="L1947" s="268"/>
      <c r="M1947" s="45"/>
    </row>
    <row r="1948" spans="2:13" s="37" customFormat="1" x14ac:dyDescent="0.3">
      <c r="B1948" s="155"/>
      <c r="C1948" s="151"/>
      <c r="D1948" s="151"/>
      <c r="E1948" s="152"/>
      <c r="F1948" s="151"/>
      <c r="G1948" s="151"/>
      <c r="H1948" s="36"/>
      <c r="I1948" s="36"/>
      <c r="J1948" s="266"/>
      <c r="K1948" s="424"/>
      <c r="L1948" s="268"/>
      <c r="M1948" s="45"/>
    </row>
    <row r="1949" spans="2:13" s="37" customFormat="1" x14ac:dyDescent="0.3">
      <c r="B1949" s="155"/>
      <c r="C1949" s="151"/>
      <c r="D1949" s="151"/>
      <c r="E1949" s="152"/>
      <c r="F1949" s="151"/>
      <c r="G1949" s="151"/>
      <c r="H1949" s="36"/>
      <c r="I1949" s="36"/>
      <c r="J1949" s="266"/>
      <c r="K1949" s="424"/>
      <c r="L1949" s="268"/>
      <c r="M1949" s="45"/>
    </row>
    <row r="1950" spans="2:13" s="37" customFormat="1" x14ac:dyDescent="0.3">
      <c r="B1950" s="155"/>
      <c r="C1950" s="151"/>
      <c r="D1950" s="151"/>
      <c r="E1950" s="152"/>
      <c r="F1950" s="151"/>
      <c r="G1950" s="151"/>
      <c r="H1950" s="36"/>
      <c r="I1950" s="36"/>
      <c r="J1950" s="266"/>
      <c r="K1950" s="424"/>
      <c r="L1950" s="268"/>
      <c r="M1950" s="45"/>
    </row>
    <row r="1951" spans="2:13" s="37" customFormat="1" x14ac:dyDescent="0.3">
      <c r="B1951" s="155"/>
      <c r="C1951" s="151"/>
      <c r="D1951" s="151"/>
      <c r="E1951" s="152"/>
      <c r="F1951" s="151"/>
      <c r="G1951" s="151"/>
      <c r="H1951" s="36"/>
      <c r="I1951" s="36"/>
      <c r="J1951" s="266"/>
      <c r="K1951" s="424"/>
      <c r="L1951" s="268"/>
      <c r="M1951" s="45"/>
    </row>
    <row r="1952" spans="2:13" s="37" customFormat="1" x14ac:dyDescent="0.3">
      <c r="B1952" s="155"/>
      <c r="C1952" s="151"/>
      <c r="D1952" s="151"/>
      <c r="E1952" s="152"/>
      <c r="F1952" s="151"/>
      <c r="G1952" s="151"/>
      <c r="H1952" s="36"/>
      <c r="I1952" s="36"/>
      <c r="J1952" s="266"/>
      <c r="K1952" s="424"/>
      <c r="L1952" s="268"/>
      <c r="M1952" s="45"/>
    </row>
    <row r="1953" spans="2:13" s="37" customFormat="1" x14ac:dyDescent="0.3">
      <c r="B1953" s="155"/>
      <c r="C1953" s="151"/>
      <c r="D1953" s="151"/>
      <c r="E1953" s="152"/>
      <c r="F1953" s="151"/>
      <c r="G1953" s="151"/>
      <c r="H1953" s="36"/>
      <c r="I1953" s="36"/>
      <c r="J1953" s="266"/>
      <c r="K1953" s="424"/>
      <c r="L1953" s="268"/>
      <c r="M1953" s="45"/>
    </row>
    <row r="1954" spans="2:13" s="37" customFormat="1" x14ac:dyDescent="0.3">
      <c r="B1954" s="155"/>
      <c r="C1954" s="151"/>
      <c r="D1954" s="151"/>
      <c r="E1954" s="152"/>
      <c r="F1954" s="151"/>
      <c r="G1954" s="151"/>
      <c r="H1954" s="36"/>
      <c r="I1954" s="36"/>
      <c r="J1954" s="266"/>
      <c r="K1954" s="424"/>
      <c r="L1954" s="268"/>
      <c r="M1954" s="45"/>
    </row>
    <row r="1955" spans="2:13" s="37" customFormat="1" x14ac:dyDescent="0.3">
      <c r="B1955" s="155"/>
      <c r="C1955" s="151"/>
      <c r="D1955" s="151"/>
      <c r="E1955" s="152"/>
      <c r="F1955" s="151"/>
      <c r="G1955" s="151"/>
      <c r="H1955" s="36"/>
      <c r="I1955" s="36"/>
      <c r="J1955" s="266"/>
      <c r="K1955" s="424"/>
      <c r="L1955" s="268"/>
      <c r="M1955" s="45"/>
    </row>
    <row r="1956" spans="2:13" s="37" customFormat="1" x14ac:dyDescent="0.3">
      <c r="B1956" s="155"/>
      <c r="C1956" s="151"/>
      <c r="D1956" s="151"/>
      <c r="E1956" s="152"/>
      <c r="F1956" s="151"/>
      <c r="G1956" s="151"/>
      <c r="H1956" s="36"/>
      <c r="I1956" s="36"/>
      <c r="J1956" s="266"/>
      <c r="K1956" s="424"/>
      <c r="L1956" s="268"/>
      <c r="M1956" s="45"/>
    </row>
    <row r="1957" spans="2:13" s="37" customFormat="1" x14ac:dyDescent="0.3">
      <c r="B1957" s="155"/>
      <c r="C1957" s="151"/>
      <c r="D1957" s="151"/>
      <c r="E1957" s="152"/>
      <c r="F1957" s="151"/>
      <c r="G1957" s="151"/>
      <c r="H1957" s="36"/>
      <c r="I1957" s="36"/>
      <c r="J1957" s="266"/>
      <c r="K1957" s="424"/>
      <c r="L1957" s="268"/>
      <c r="M1957" s="45"/>
    </row>
    <row r="1958" spans="2:13" s="37" customFormat="1" x14ac:dyDescent="0.3">
      <c r="B1958" s="155"/>
      <c r="C1958" s="151"/>
      <c r="D1958" s="151"/>
      <c r="E1958" s="152"/>
      <c r="F1958" s="151"/>
      <c r="G1958" s="151"/>
      <c r="H1958" s="36"/>
      <c r="I1958" s="36"/>
      <c r="J1958" s="266"/>
      <c r="K1958" s="424"/>
      <c r="L1958" s="268"/>
      <c r="M1958" s="45"/>
    </row>
    <row r="1959" spans="2:13" s="37" customFormat="1" x14ac:dyDescent="0.3">
      <c r="B1959" s="155"/>
      <c r="C1959" s="151"/>
      <c r="D1959" s="151"/>
      <c r="E1959" s="152"/>
      <c r="F1959" s="151"/>
      <c r="G1959" s="151"/>
      <c r="H1959" s="36"/>
      <c r="I1959" s="36"/>
      <c r="J1959" s="266"/>
      <c r="K1959" s="424"/>
      <c r="L1959" s="268"/>
      <c r="M1959" s="45"/>
    </row>
    <row r="1960" spans="2:13" s="37" customFormat="1" x14ac:dyDescent="0.3">
      <c r="B1960" s="155"/>
      <c r="C1960" s="151"/>
      <c r="D1960" s="151"/>
      <c r="E1960" s="152"/>
      <c r="F1960" s="151"/>
      <c r="G1960" s="151"/>
      <c r="H1960" s="36"/>
      <c r="I1960" s="36"/>
      <c r="J1960" s="266"/>
      <c r="K1960" s="424"/>
      <c r="L1960" s="268"/>
      <c r="M1960" s="45"/>
    </row>
    <row r="1961" spans="2:13" s="37" customFormat="1" x14ac:dyDescent="0.3">
      <c r="B1961" s="155"/>
      <c r="C1961" s="151"/>
      <c r="D1961" s="151"/>
      <c r="E1961" s="152"/>
      <c r="F1961" s="151"/>
      <c r="G1961" s="151"/>
      <c r="H1961" s="36"/>
      <c r="I1961" s="36"/>
      <c r="J1961" s="266"/>
      <c r="K1961" s="424"/>
      <c r="L1961" s="268"/>
      <c r="M1961" s="45"/>
    </row>
    <row r="1962" spans="2:13" s="37" customFormat="1" x14ac:dyDescent="0.3">
      <c r="B1962" s="155"/>
      <c r="C1962" s="151"/>
      <c r="D1962" s="151"/>
      <c r="E1962" s="152"/>
      <c r="F1962" s="151"/>
      <c r="G1962" s="151"/>
      <c r="H1962" s="36"/>
      <c r="I1962" s="36"/>
      <c r="J1962" s="266"/>
      <c r="K1962" s="424"/>
      <c r="L1962" s="268"/>
      <c r="M1962" s="45"/>
    </row>
    <row r="1963" spans="2:13" s="37" customFormat="1" x14ac:dyDescent="0.3">
      <c r="B1963" s="155"/>
      <c r="C1963" s="151"/>
      <c r="D1963" s="151"/>
      <c r="E1963" s="152"/>
      <c r="F1963" s="151"/>
      <c r="G1963" s="151"/>
      <c r="H1963" s="36"/>
      <c r="I1963" s="36"/>
      <c r="J1963" s="266"/>
      <c r="K1963" s="424"/>
      <c r="L1963" s="268"/>
      <c r="M1963" s="45"/>
    </row>
    <row r="1964" spans="2:13" s="37" customFormat="1" x14ac:dyDescent="0.3">
      <c r="B1964" s="155"/>
      <c r="C1964" s="151"/>
      <c r="D1964" s="151"/>
      <c r="E1964" s="152"/>
      <c r="F1964" s="151"/>
      <c r="G1964" s="151"/>
      <c r="H1964" s="36"/>
      <c r="I1964" s="36"/>
      <c r="J1964" s="266"/>
      <c r="K1964" s="424"/>
      <c r="L1964" s="268"/>
      <c r="M1964" s="45"/>
    </row>
    <row r="1965" spans="2:13" s="37" customFormat="1" x14ac:dyDescent="0.3">
      <c r="B1965" s="155"/>
      <c r="C1965" s="151"/>
      <c r="D1965" s="151"/>
      <c r="E1965" s="152"/>
      <c r="F1965" s="151"/>
      <c r="G1965" s="151"/>
      <c r="H1965" s="36"/>
      <c r="I1965" s="36"/>
      <c r="J1965" s="266"/>
      <c r="K1965" s="424"/>
      <c r="L1965" s="268"/>
      <c r="M1965" s="45"/>
    </row>
    <row r="1966" spans="2:13" s="37" customFormat="1" x14ac:dyDescent="0.3">
      <c r="B1966" s="155"/>
      <c r="C1966" s="151"/>
      <c r="D1966" s="151"/>
      <c r="E1966" s="152"/>
      <c r="F1966" s="151"/>
      <c r="G1966" s="151"/>
      <c r="H1966" s="36"/>
      <c r="I1966" s="36"/>
      <c r="J1966" s="266"/>
      <c r="K1966" s="424"/>
      <c r="L1966" s="268"/>
      <c r="M1966" s="45"/>
    </row>
    <row r="1967" spans="2:13" s="37" customFormat="1" x14ac:dyDescent="0.3">
      <c r="B1967" s="155"/>
      <c r="C1967" s="151"/>
      <c r="D1967" s="151"/>
      <c r="E1967" s="152"/>
      <c r="F1967" s="151"/>
      <c r="G1967" s="151"/>
      <c r="H1967" s="36"/>
      <c r="I1967" s="36"/>
      <c r="J1967" s="266"/>
      <c r="K1967" s="424"/>
      <c r="L1967" s="268"/>
      <c r="M1967" s="45"/>
    </row>
    <row r="1968" spans="2:13" s="37" customFormat="1" x14ac:dyDescent="0.3">
      <c r="B1968" s="155"/>
      <c r="C1968" s="151"/>
      <c r="D1968" s="151"/>
      <c r="E1968" s="152"/>
      <c r="F1968" s="151"/>
      <c r="G1968" s="151"/>
      <c r="H1968" s="36"/>
      <c r="I1968" s="36"/>
      <c r="J1968" s="266"/>
      <c r="K1968" s="424"/>
      <c r="L1968" s="268"/>
      <c r="M1968" s="45"/>
    </row>
    <row r="1969" spans="2:13" s="37" customFormat="1" x14ac:dyDescent="0.3">
      <c r="B1969" s="155"/>
      <c r="C1969" s="151"/>
      <c r="D1969" s="151"/>
      <c r="E1969" s="152"/>
      <c r="F1969" s="151"/>
      <c r="G1969" s="151"/>
      <c r="H1969" s="36"/>
      <c r="I1969" s="36"/>
      <c r="J1969" s="266"/>
      <c r="K1969" s="424"/>
      <c r="L1969" s="268"/>
      <c r="M1969" s="45"/>
    </row>
    <row r="1970" spans="2:13" s="37" customFormat="1" x14ac:dyDescent="0.3">
      <c r="B1970" s="155"/>
      <c r="C1970" s="151"/>
      <c r="D1970" s="151"/>
      <c r="E1970" s="152"/>
      <c r="F1970" s="151"/>
      <c r="G1970" s="151"/>
      <c r="H1970" s="36"/>
      <c r="I1970" s="36"/>
      <c r="J1970" s="266"/>
      <c r="K1970" s="424"/>
      <c r="L1970" s="268"/>
      <c r="M1970" s="45"/>
    </row>
    <row r="1971" spans="2:13" s="37" customFormat="1" x14ac:dyDescent="0.3">
      <c r="B1971" s="155"/>
      <c r="C1971" s="151"/>
      <c r="D1971" s="151"/>
      <c r="E1971" s="152"/>
      <c r="F1971" s="151"/>
      <c r="G1971" s="151"/>
      <c r="H1971" s="36"/>
      <c r="I1971" s="36"/>
      <c r="J1971" s="266"/>
      <c r="K1971" s="424"/>
      <c r="L1971" s="268"/>
      <c r="M1971" s="45"/>
    </row>
    <row r="1972" spans="2:13" s="37" customFormat="1" x14ac:dyDescent="0.3">
      <c r="B1972" s="155"/>
      <c r="C1972" s="151"/>
      <c r="D1972" s="151"/>
      <c r="E1972" s="152"/>
      <c r="F1972" s="151"/>
      <c r="G1972" s="151"/>
      <c r="H1972" s="36"/>
      <c r="I1972" s="36"/>
      <c r="J1972" s="266"/>
      <c r="K1972" s="424"/>
      <c r="L1972" s="268"/>
      <c r="M1972" s="45"/>
    </row>
    <row r="1973" spans="2:13" s="37" customFormat="1" x14ac:dyDescent="0.3">
      <c r="B1973" s="155"/>
      <c r="C1973" s="151"/>
      <c r="D1973" s="151"/>
      <c r="E1973" s="152"/>
      <c r="F1973" s="151"/>
      <c r="G1973" s="151"/>
      <c r="H1973" s="36"/>
      <c r="I1973" s="36"/>
      <c r="J1973" s="266"/>
      <c r="K1973" s="424"/>
      <c r="L1973" s="268"/>
      <c r="M1973" s="45"/>
    </row>
    <row r="1974" spans="2:13" s="37" customFormat="1" x14ac:dyDescent="0.3">
      <c r="B1974" s="155"/>
      <c r="C1974" s="151"/>
      <c r="D1974" s="151"/>
      <c r="E1974" s="152"/>
      <c r="F1974" s="151"/>
      <c r="G1974" s="151"/>
      <c r="H1974" s="36"/>
      <c r="I1974" s="36"/>
      <c r="J1974" s="266"/>
      <c r="K1974" s="424"/>
      <c r="L1974" s="268"/>
      <c r="M1974" s="45"/>
    </row>
    <row r="1975" spans="2:13" s="37" customFormat="1" x14ac:dyDescent="0.3">
      <c r="B1975" s="155"/>
      <c r="C1975" s="151"/>
      <c r="D1975" s="151"/>
      <c r="E1975" s="152"/>
      <c r="F1975" s="151"/>
      <c r="G1975" s="151"/>
      <c r="H1975" s="36"/>
      <c r="I1975" s="36"/>
      <c r="J1975" s="266"/>
      <c r="K1975" s="424"/>
      <c r="L1975" s="268"/>
      <c r="M1975" s="45"/>
    </row>
    <row r="1976" spans="2:13" s="37" customFormat="1" x14ac:dyDescent="0.3">
      <c r="B1976" s="155"/>
      <c r="C1976" s="151"/>
      <c r="D1976" s="151"/>
      <c r="E1976" s="152"/>
      <c r="F1976" s="151"/>
      <c r="G1976" s="151"/>
      <c r="H1976" s="36"/>
      <c r="I1976" s="36"/>
      <c r="J1976" s="266"/>
      <c r="K1976" s="424"/>
      <c r="L1976" s="268"/>
      <c r="M1976" s="45"/>
    </row>
    <row r="1977" spans="2:13" s="37" customFormat="1" x14ac:dyDescent="0.3">
      <c r="B1977" s="155"/>
      <c r="C1977" s="151"/>
      <c r="D1977" s="151"/>
      <c r="E1977" s="152"/>
      <c r="F1977" s="151"/>
      <c r="G1977" s="151"/>
      <c r="H1977" s="36"/>
      <c r="I1977" s="36"/>
      <c r="J1977" s="266"/>
      <c r="K1977" s="424"/>
      <c r="L1977" s="268"/>
      <c r="M1977" s="45"/>
    </row>
    <row r="1978" spans="2:13" s="37" customFormat="1" x14ac:dyDescent="0.3">
      <c r="B1978" s="155"/>
      <c r="C1978" s="151"/>
      <c r="D1978" s="151"/>
      <c r="E1978" s="152"/>
      <c r="F1978" s="151"/>
      <c r="G1978" s="151"/>
      <c r="H1978" s="36"/>
      <c r="I1978" s="36"/>
      <c r="J1978" s="266"/>
      <c r="K1978" s="424"/>
      <c r="L1978" s="268"/>
      <c r="M1978" s="45"/>
    </row>
    <row r="1979" spans="2:13" s="37" customFormat="1" x14ac:dyDescent="0.3">
      <c r="B1979" s="155"/>
      <c r="C1979" s="151"/>
      <c r="D1979" s="151"/>
      <c r="E1979" s="152"/>
      <c r="F1979" s="151"/>
      <c r="G1979" s="151"/>
      <c r="H1979" s="36"/>
      <c r="I1979" s="36"/>
      <c r="J1979" s="266"/>
      <c r="K1979" s="424"/>
      <c r="L1979" s="268"/>
      <c r="M1979" s="45"/>
    </row>
    <row r="1980" spans="2:13" s="37" customFormat="1" x14ac:dyDescent="0.3">
      <c r="B1980" s="155"/>
      <c r="C1980" s="151"/>
      <c r="D1980" s="151"/>
      <c r="E1980" s="152"/>
      <c r="F1980" s="151"/>
      <c r="G1980" s="151"/>
      <c r="H1980" s="36"/>
      <c r="I1980" s="36"/>
      <c r="J1980" s="266"/>
      <c r="K1980" s="424"/>
      <c r="L1980" s="268"/>
      <c r="M1980" s="45"/>
    </row>
    <row r="1981" spans="2:13" s="37" customFormat="1" x14ac:dyDescent="0.3">
      <c r="B1981" s="155"/>
      <c r="C1981" s="151"/>
      <c r="D1981" s="151"/>
      <c r="E1981" s="152"/>
      <c r="F1981" s="151"/>
      <c r="G1981" s="151"/>
      <c r="H1981" s="36"/>
      <c r="I1981" s="36"/>
      <c r="J1981" s="266"/>
      <c r="K1981" s="424"/>
      <c r="L1981" s="268"/>
      <c r="M1981" s="45"/>
    </row>
    <row r="1982" spans="2:13" s="37" customFormat="1" x14ac:dyDescent="0.3">
      <c r="B1982" s="155"/>
      <c r="C1982" s="151"/>
      <c r="D1982" s="151"/>
      <c r="E1982" s="152"/>
      <c r="F1982" s="151"/>
      <c r="G1982" s="151"/>
      <c r="H1982" s="36"/>
      <c r="I1982" s="36"/>
      <c r="J1982" s="266"/>
      <c r="K1982" s="424"/>
      <c r="L1982" s="268"/>
      <c r="M1982" s="45"/>
    </row>
    <row r="1983" spans="2:13" s="37" customFormat="1" x14ac:dyDescent="0.3">
      <c r="B1983" s="155"/>
      <c r="C1983" s="151"/>
      <c r="D1983" s="151"/>
      <c r="E1983" s="152"/>
      <c r="F1983" s="151"/>
      <c r="G1983" s="151"/>
      <c r="H1983" s="36"/>
      <c r="I1983" s="36"/>
      <c r="J1983" s="266"/>
      <c r="K1983" s="424"/>
      <c r="L1983" s="268"/>
      <c r="M1983" s="45"/>
    </row>
    <row r="1984" spans="2:13" s="37" customFormat="1" x14ac:dyDescent="0.3">
      <c r="B1984" s="155"/>
      <c r="C1984" s="151"/>
      <c r="D1984" s="151"/>
      <c r="E1984" s="152"/>
      <c r="F1984" s="151"/>
      <c r="G1984" s="151"/>
      <c r="H1984" s="36"/>
      <c r="I1984" s="36"/>
      <c r="J1984" s="266"/>
      <c r="K1984" s="424"/>
      <c r="L1984" s="268"/>
      <c r="M1984" s="45"/>
    </row>
    <row r="1985" spans="2:13" s="37" customFormat="1" x14ac:dyDescent="0.3">
      <c r="B1985" s="155"/>
      <c r="C1985" s="151"/>
      <c r="D1985" s="151"/>
      <c r="E1985" s="152"/>
      <c r="F1985" s="151"/>
      <c r="G1985" s="151"/>
      <c r="H1985" s="36"/>
      <c r="I1985" s="36"/>
      <c r="J1985" s="266"/>
      <c r="K1985" s="424"/>
      <c r="L1985" s="268"/>
      <c r="M1985" s="45"/>
    </row>
    <row r="1986" spans="2:13" s="37" customFormat="1" x14ac:dyDescent="0.3">
      <c r="B1986" s="155"/>
      <c r="C1986" s="151"/>
      <c r="D1986" s="151"/>
      <c r="E1986" s="152"/>
      <c r="F1986" s="151"/>
      <c r="G1986" s="151"/>
      <c r="H1986" s="36"/>
      <c r="I1986" s="36"/>
      <c r="J1986" s="266"/>
      <c r="K1986" s="424"/>
      <c r="L1986" s="268"/>
      <c r="M1986" s="45"/>
    </row>
    <row r="1987" spans="2:13" s="37" customFormat="1" x14ac:dyDescent="0.3">
      <c r="B1987" s="155"/>
      <c r="C1987" s="151"/>
      <c r="D1987" s="151"/>
      <c r="E1987" s="152"/>
      <c r="F1987" s="151"/>
      <c r="G1987" s="151"/>
      <c r="H1987" s="36"/>
      <c r="I1987" s="36"/>
      <c r="J1987" s="266"/>
      <c r="K1987" s="424"/>
      <c r="L1987" s="268"/>
      <c r="M1987" s="45"/>
    </row>
    <row r="1988" spans="2:13" s="37" customFormat="1" x14ac:dyDescent="0.3">
      <c r="B1988" s="155"/>
      <c r="C1988" s="151"/>
      <c r="D1988" s="151"/>
      <c r="E1988" s="152"/>
      <c r="F1988" s="151"/>
      <c r="G1988" s="151"/>
      <c r="H1988" s="36"/>
      <c r="I1988" s="36"/>
      <c r="J1988" s="266"/>
      <c r="K1988" s="424"/>
      <c r="L1988" s="268"/>
      <c r="M1988" s="45"/>
    </row>
    <row r="1989" spans="2:13" s="37" customFormat="1" x14ac:dyDescent="0.3">
      <c r="B1989" s="155"/>
      <c r="C1989" s="151"/>
      <c r="D1989" s="151"/>
      <c r="E1989" s="152"/>
      <c r="F1989" s="151"/>
      <c r="G1989" s="151"/>
      <c r="H1989" s="36"/>
      <c r="I1989" s="36"/>
      <c r="J1989" s="266"/>
      <c r="K1989" s="424"/>
      <c r="L1989" s="268"/>
      <c r="M1989" s="45"/>
    </row>
    <row r="1990" spans="2:13" s="37" customFormat="1" x14ac:dyDescent="0.3">
      <c r="B1990" s="155"/>
      <c r="C1990" s="151"/>
      <c r="D1990" s="151"/>
      <c r="E1990" s="152"/>
      <c r="F1990" s="151"/>
      <c r="G1990" s="151"/>
      <c r="H1990" s="36"/>
      <c r="I1990" s="36"/>
      <c r="J1990" s="266"/>
      <c r="K1990" s="424"/>
      <c r="L1990" s="268"/>
      <c r="M1990" s="45"/>
    </row>
    <row r="1991" spans="2:13" s="37" customFormat="1" x14ac:dyDescent="0.3">
      <c r="B1991" s="155"/>
      <c r="C1991" s="151"/>
      <c r="D1991" s="151"/>
      <c r="E1991" s="152"/>
      <c r="F1991" s="151"/>
      <c r="G1991" s="151"/>
      <c r="H1991" s="36"/>
      <c r="I1991" s="36"/>
      <c r="J1991" s="266"/>
      <c r="K1991" s="424"/>
      <c r="L1991" s="268"/>
      <c r="M1991" s="45"/>
    </row>
    <row r="1992" spans="2:13" s="37" customFormat="1" x14ac:dyDescent="0.3">
      <c r="B1992" s="155"/>
      <c r="C1992" s="151"/>
      <c r="D1992" s="151"/>
      <c r="E1992" s="152"/>
      <c r="F1992" s="151"/>
      <c r="G1992" s="151"/>
      <c r="H1992" s="36"/>
      <c r="I1992" s="36"/>
      <c r="J1992" s="266"/>
      <c r="K1992" s="424"/>
      <c r="L1992" s="268"/>
      <c r="M1992" s="45"/>
    </row>
    <row r="1993" spans="2:13" s="37" customFormat="1" x14ac:dyDescent="0.3">
      <c r="B1993" s="155"/>
      <c r="C1993" s="151"/>
      <c r="D1993" s="151"/>
      <c r="E1993" s="152"/>
      <c r="F1993" s="151"/>
      <c r="G1993" s="151"/>
      <c r="H1993" s="36"/>
      <c r="I1993" s="36"/>
      <c r="J1993" s="266"/>
      <c r="K1993" s="424"/>
      <c r="L1993" s="268"/>
      <c r="M1993" s="45"/>
    </row>
    <row r="1994" spans="2:13" s="37" customFormat="1" x14ac:dyDescent="0.3">
      <c r="B1994" s="155"/>
      <c r="C1994" s="151"/>
      <c r="D1994" s="151"/>
      <c r="E1994" s="152"/>
      <c r="F1994" s="151"/>
      <c r="G1994" s="151"/>
      <c r="H1994" s="36"/>
      <c r="I1994" s="36"/>
      <c r="J1994" s="266"/>
      <c r="K1994" s="424"/>
      <c r="L1994" s="268"/>
      <c r="M1994" s="45"/>
    </row>
    <row r="1995" spans="2:13" s="37" customFormat="1" x14ac:dyDescent="0.3">
      <c r="B1995" s="155"/>
      <c r="C1995" s="151"/>
      <c r="D1995" s="151"/>
      <c r="E1995" s="152"/>
      <c r="F1995" s="151"/>
      <c r="G1995" s="151"/>
      <c r="H1995" s="36"/>
      <c r="I1995" s="36"/>
      <c r="J1995" s="266"/>
      <c r="K1995" s="424"/>
      <c r="L1995" s="268"/>
      <c r="M1995" s="45"/>
    </row>
    <row r="1996" spans="2:13" s="37" customFormat="1" x14ac:dyDescent="0.3">
      <c r="B1996" s="155"/>
      <c r="C1996" s="151"/>
      <c r="D1996" s="151"/>
      <c r="E1996" s="152"/>
      <c r="F1996" s="151"/>
      <c r="G1996" s="151"/>
      <c r="H1996" s="36"/>
      <c r="I1996" s="36"/>
      <c r="J1996" s="266"/>
      <c r="K1996" s="424"/>
      <c r="L1996" s="268"/>
      <c r="M1996" s="45"/>
    </row>
    <row r="1997" spans="2:13" s="37" customFormat="1" x14ac:dyDescent="0.3">
      <c r="B1997" s="155"/>
      <c r="C1997" s="151"/>
      <c r="D1997" s="151"/>
      <c r="E1997" s="152"/>
      <c r="F1997" s="151"/>
      <c r="G1997" s="151"/>
      <c r="H1997" s="36"/>
      <c r="I1997" s="36"/>
      <c r="J1997" s="266"/>
      <c r="K1997" s="424"/>
      <c r="L1997" s="268"/>
      <c r="M1997" s="45"/>
    </row>
    <row r="1998" spans="2:13" s="37" customFormat="1" x14ac:dyDescent="0.3">
      <c r="B1998" s="155"/>
      <c r="C1998" s="151"/>
      <c r="D1998" s="151"/>
      <c r="E1998" s="152"/>
      <c r="F1998" s="151"/>
      <c r="G1998" s="151"/>
      <c r="H1998" s="36"/>
      <c r="I1998" s="36"/>
      <c r="J1998" s="266"/>
      <c r="K1998" s="424"/>
      <c r="L1998" s="268"/>
      <c r="M1998" s="45"/>
    </row>
    <row r="1999" spans="2:13" s="37" customFormat="1" x14ac:dyDescent="0.3">
      <c r="B1999" s="155"/>
      <c r="C1999" s="151"/>
      <c r="D1999" s="151"/>
      <c r="E1999" s="152"/>
      <c r="F1999" s="151"/>
      <c r="G1999" s="151"/>
      <c r="H1999" s="36"/>
      <c r="I1999" s="36"/>
      <c r="J1999" s="266"/>
      <c r="K1999" s="424"/>
      <c r="L1999" s="268"/>
      <c r="M1999" s="45"/>
    </row>
    <row r="2000" spans="2:13" s="37" customFormat="1" x14ac:dyDescent="0.3">
      <c r="B2000" s="155"/>
      <c r="C2000" s="151"/>
      <c r="D2000" s="151"/>
      <c r="E2000" s="152"/>
      <c r="F2000" s="151"/>
      <c r="G2000" s="151"/>
      <c r="H2000" s="36"/>
      <c r="I2000" s="36"/>
      <c r="J2000" s="266"/>
      <c r="K2000" s="424"/>
      <c r="L2000" s="268"/>
      <c r="M2000" s="45"/>
    </row>
    <row r="2001" spans="2:13" s="37" customFormat="1" x14ac:dyDescent="0.3">
      <c r="B2001" s="155"/>
      <c r="C2001" s="151"/>
      <c r="D2001" s="151"/>
      <c r="E2001" s="152"/>
      <c r="F2001" s="151"/>
      <c r="G2001" s="151"/>
      <c r="H2001" s="36"/>
      <c r="I2001" s="36"/>
      <c r="J2001" s="266"/>
      <c r="K2001" s="424"/>
      <c r="L2001" s="268"/>
      <c r="M2001" s="45"/>
    </row>
    <row r="2002" spans="2:13" s="37" customFormat="1" x14ac:dyDescent="0.3">
      <c r="B2002" s="155"/>
      <c r="C2002" s="151"/>
      <c r="D2002" s="151"/>
      <c r="E2002" s="152"/>
      <c r="F2002" s="151"/>
      <c r="G2002" s="151"/>
      <c r="H2002" s="36"/>
      <c r="I2002" s="36"/>
      <c r="J2002" s="266"/>
      <c r="K2002" s="424"/>
      <c r="L2002" s="268"/>
      <c r="M2002" s="45"/>
    </row>
    <row r="2003" spans="2:13" s="37" customFormat="1" x14ac:dyDescent="0.3">
      <c r="B2003" s="155"/>
      <c r="C2003" s="151"/>
      <c r="D2003" s="151"/>
      <c r="E2003" s="152"/>
      <c r="F2003" s="151"/>
      <c r="G2003" s="151"/>
      <c r="H2003" s="36"/>
      <c r="I2003" s="36"/>
      <c r="J2003" s="266"/>
      <c r="K2003" s="424"/>
      <c r="L2003" s="268"/>
      <c r="M2003" s="45"/>
    </row>
    <row r="2004" spans="2:13" s="37" customFormat="1" x14ac:dyDescent="0.3">
      <c r="B2004" s="155"/>
      <c r="C2004" s="151"/>
      <c r="D2004" s="151"/>
      <c r="E2004" s="152"/>
      <c r="F2004" s="151"/>
      <c r="G2004" s="151"/>
      <c r="H2004" s="36"/>
      <c r="I2004" s="36"/>
      <c r="J2004" s="266"/>
      <c r="K2004" s="424"/>
      <c r="L2004" s="268"/>
      <c r="M2004" s="45"/>
    </row>
    <row r="2005" spans="2:13" s="37" customFormat="1" x14ac:dyDescent="0.3">
      <c r="B2005" s="155"/>
      <c r="C2005" s="151"/>
      <c r="D2005" s="151"/>
      <c r="E2005" s="152"/>
      <c r="F2005" s="151"/>
      <c r="G2005" s="151"/>
      <c r="H2005" s="36"/>
      <c r="I2005" s="36"/>
      <c r="J2005" s="266"/>
      <c r="K2005" s="424"/>
      <c r="L2005" s="268"/>
      <c r="M2005" s="45"/>
    </row>
    <row r="2006" spans="2:13" s="37" customFormat="1" x14ac:dyDescent="0.3">
      <c r="B2006" s="155"/>
      <c r="C2006" s="151"/>
      <c r="D2006" s="151"/>
      <c r="E2006" s="152"/>
      <c r="F2006" s="151"/>
      <c r="G2006" s="151"/>
      <c r="H2006" s="36"/>
      <c r="I2006" s="36"/>
      <c r="J2006" s="266"/>
      <c r="K2006" s="424"/>
      <c r="L2006" s="268"/>
      <c r="M2006" s="45"/>
    </row>
    <row r="2007" spans="2:13" s="37" customFormat="1" x14ac:dyDescent="0.3">
      <c r="B2007" s="155"/>
      <c r="C2007" s="151"/>
      <c r="D2007" s="151"/>
      <c r="E2007" s="152"/>
      <c r="F2007" s="151"/>
      <c r="G2007" s="151"/>
      <c r="H2007" s="36"/>
      <c r="I2007" s="36"/>
      <c r="J2007" s="266"/>
      <c r="K2007" s="424"/>
      <c r="L2007" s="268"/>
      <c r="M2007" s="45"/>
    </row>
    <row r="2008" spans="2:13" s="37" customFormat="1" x14ac:dyDescent="0.3">
      <c r="B2008" s="155"/>
      <c r="C2008" s="151"/>
      <c r="D2008" s="151"/>
      <c r="E2008" s="152"/>
      <c r="F2008" s="151"/>
      <c r="G2008" s="151"/>
      <c r="H2008" s="36"/>
      <c r="I2008" s="36"/>
      <c r="J2008" s="266"/>
      <c r="K2008" s="424"/>
      <c r="L2008" s="268"/>
      <c r="M2008" s="45"/>
    </row>
    <row r="2009" spans="2:13" s="37" customFormat="1" x14ac:dyDescent="0.3">
      <c r="B2009" s="155"/>
      <c r="C2009" s="151"/>
      <c r="D2009" s="151"/>
      <c r="E2009" s="152"/>
      <c r="F2009" s="151"/>
      <c r="G2009" s="151"/>
      <c r="H2009" s="36"/>
      <c r="I2009" s="36"/>
      <c r="J2009" s="266"/>
      <c r="K2009" s="424"/>
      <c r="L2009" s="268"/>
      <c r="M2009" s="45"/>
    </row>
    <row r="2010" spans="2:13" s="37" customFormat="1" x14ac:dyDescent="0.3">
      <c r="B2010" s="155"/>
      <c r="C2010" s="151"/>
      <c r="D2010" s="151"/>
      <c r="E2010" s="152"/>
      <c r="F2010" s="151"/>
      <c r="G2010" s="151"/>
      <c r="H2010" s="36"/>
      <c r="I2010" s="36"/>
      <c r="J2010" s="266"/>
      <c r="K2010" s="424"/>
      <c r="L2010" s="268"/>
      <c r="M2010" s="45"/>
    </row>
    <row r="2011" spans="2:13" s="37" customFormat="1" x14ac:dyDescent="0.3">
      <c r="B2011" s="155"/>
      <c r="C2011" s="151"/>
      <c r="D2011" s="151"/>
      <c r="E2011" s="152"/>
      <c r="F2011" s="151"/>
      <c r="G2011" s="151"/>
      <c r="H2011" s="36"/>
      <c r="I2011" s="36"/>
      <c r="J2011" s="266"/>
      <c r="K2011" s="424"/>
      <c r="L2011" s="268"/>
      <c r="M2011" s="45"/>
    </row>
    <row r="2012" spans="2:13" s="37" customFormat="1" x14ac:dyDescent="0.3">
      <c r="B2012" s="155"/>
      <c r="C2012" s="151"/>
      <c r="D2012" s="151"/>
      <c r="E2012" s="152"/>
      <c r="F2012" s="151"/>
      <c r="G2012" s="151"/>
      <c r="H2012" s="36"/>
      <c r="I2012" s="36"/>
      <c r="J2012" s="266"/>
      <c r="K2012" s="424"/>
      <c r="L2012" s="268"/>
      <c r="M2012" s="45"/>
    </row>
    <row r="2013" spans="2:13" s="37" customFormat="1" x14ac:dyDescent="0.3">
      <c r="B2013" s="155"/>
      <c r="C2013" s="151"/>
      <c r="D2013" s="151"/>
      <c r="E2013" s="152"/>
      <c r="F2013" s="151"/>
      <c r="G2013" s="151"/>
      <c r="H2013" s="36"/>
      <c r="I2013" s="36"/>
      <c r="J2013" s="266"/>
      <c r="K2013" s="424"/>
      <c r="L2013" s="268"/>
      <c r="M2013" s="45"/>
    </row>
    <row r="2014" spans="2:13" s="37" customFormat="1" x14ac:dyDescent="0.3">
      <c r="B2014" s="155"/>
      <c r="C2014" s="151"/>
      <c r="D2014" s="151"/>
      <c r="E2014" s="152"/>
      <c r="F2014" s="151"/>
      <c r="G2014" s="151"/>
      <c r="H2014" s="36"/>
      <c r="I2014" s="36"/>
      <c r="J2014" s="266"/>
      <c r="K2014" s="424"/>
      <c r="L2014" s="268"/>
      <c r="M2014" s="45"/>
    </row>
    <row r="2015" spans="2:13" s="37" customFormat="1" x14ac:dyDescent="0.3">
      <c r="B2015" s="155"/>
      <c r="C2015" s="151"/>
      <c r="D2015" s="151"/>
      <c r="E2015" s="152"/>
      <c r="F2015" s="151"/>
      <c r="G2015" s="151"/>
      <c r="H2015" s="36"/>
      <c r="I2015" s="36"/>
      <c r="J2015" s="266"/>
      <c r="K2015" s="424"/>
      <c r="L2015" s="268"/>
      <c r="M2015" s="45"/>
    </row>
    <row r="2016" spans="2:13" s="37" customFormat="1" x14ac:dyDescent="0.3">
      <c r="B2016" s="155"/>
      <c r="C2016" s="151"/>
      <c r="D2016" s="151"/>
      <c r="E2016" s="152"/>
      <c r="F2016" s="151"/>
      <c r="G2016" s="151"/>
      <c r="H2016" s="36"/>
      <c r="I2016" s="36"/>
      <c r="J2016" s="266"/>
      <c r="K2016" s="424"/>
      <c r="L2016" s="268"/>
      <c r="M2016" s="45"/>
    </row>
    <row r="2017" spans="2:13" s="37" customFormat="1" x14ac:dyDescent="0.3">
      <c r="B2017" s="155"/>
      <c r="C2017" s="151"/>
      <c r="D2017" s="151"/>
      <c r="E2017" s="152"/>
      <c r="F2017" s="151"/>
      <c r="G2017" s="151"/>
      <c r="H2017" s="36"/>
      <c r="I2017" s="36"/>
      <c r="J2017" s="266"/>
      <c r="K2017" s="424"/>
      <c r="L2017" s="268"/>
      <c r="M2017" s="45"/>
    </row>
    <row r="2018" spans="2:13" s="37" customFormat="1" x14ac:dyDescent="0.3">
      <c r="B2018" s="155"/>
      <c r="C2018" s="151"/>
      <c r="D2018" s="151"/>
      <c r="E2018" s="152"/>
      <c r="F2018" s="151"/>
      <c r="G2018" s="151"/>
      <c r="H2018" s="36"/>
      <c r="I2018" s="36"/>
      <c r="J2018" s="266"/>
      <c r="K2018" s="424"/>
      <c r="L2018" s="268"/>
      <c r="M2018" s="45"/>
    </row>
    <row r="2019" spans="2:13" s="37" customFormat="1" x14ac:dyDescent="0.3">
      <c r="B2019" s="155"/>
      <c r="C2019" s="151"/>
      <c r="D2019" s="151"/>
      <c r="E2019" s="152"/>
      <c r="F2019" s="151"/>
      <c r="G2019" s="151"/>
      <c r="H2019" s="36"/>
      <c r="I2019" s="36"/>
      <c r="J2019" s="266"/>
      <c r="K2019" s="424"/>
      <c r="L2019" s="268"/>
      <c r="M2019" s="45"/>
    </row>
    <row r="2020" spans="2:13" s="37" customFormat="1" x14ac:dyDescent="0.3">
      <c r="B2020" s="155"/>
      <c r="C2020" s="151"/>
      <c r="D2020" s="151"/>
      <c r="E2020" s="152"/>
      <c r="F2020" s="151"/>
      <c r="G2020" s="151"/>
      <c r="H2020" s="36"/>
      <c r="I2020" s="36"/>
      <c r="J2020" s="266"/>
      <c r="K2020" s="424"/>
      <c r="L2020" s="268"/>
      <c r="M2020" s="45"/>
    </row>
    <row r="2021" spans="2:13" s="37" customFormat="1" x14ac:dyDescent="0.3">
      <c r="B2021" s="155"/>
      <c r="C2021" s="151"/>
      <c r="D2021" s="151"/>
      <c r="E2021" s="152"/>
      <c r="F2021" s="151"/>
      <c r="G2021" s="151"/>
      <c r="H2021" s="36"/>
      <c r="I2021" s="36"/>
      <c r="J2021" s="266"/>
      <c r="K2021" s="424"/>
      <c r="L2021" s="268"/>
      <c r="M2021" s="45"/>
    </row>
    <row r="2022" spans="2:13" s="37" customFormat="1" x14ac:dyDescent="0.3">
      <c r="B2022" s="155"/>
      <c r="C2022" s="151"/>
      <c r="D2022" s="151"/>
      <c r="E2022" s="152"/>
      <c r="F2022" s="151"/>
      <c r="G2022" s="151"/>
      <c r="H2022" s="36"/>
      <c r="I2022" s="36"/>
      <c r="J2022" s="266"/>
      <c r="K2022" s="424"/>
      <c r="L2022" s="268"/>
      <c r="M2022" s="45"/>
    </row>
    <row r="2023" spans="2:13" s="37" customFormat="1" x14ac:dyDescent="0.3">
      <c r="B2023" s="155"/>
      <c r="C2023" s="151"/>
      <c r="D2023" s="151"/>
      <c r="E2023" s="152"/>
      <c r="F2023" s="151"/>
      <c r="G2023" s="151"/>
      <c r="H2023" s="36"/>
      <c r="I2023" s="36"/>
      <c r="J2023" s="266"/>
      <c r="K2023" s="424"/>
      <c r="L2023" s="268"/>
      <c r="M2023" s="45"/>
    </row>
    <row r="2024" spans="2:13" s="37" customFormat="1" x14ac:dyDescent="0.3">
      <c r="B2024" s="155"/>
      <c r="C2024" s="151"/>
      <c r="D2024" s="151"/>
      <c r="E2024" s="152"/>
      <c r="F2024" s="151"/>
      <c r="G2024" s="151"/>
      <c r="H2024" s="36"/>
      <c r="I2024" s="36"/>
      <c r="J2024" s="266"/>
      <c r="K2024" s="424"/>
      <c r="L2024" s="268"/>
      <c r="M2024" s="45"/>
    </row>
    <row r="2025" spans="2:13" s="37" customFormat="1" x14ac:dyDescent="0.3">
      <c r="B2025" s="155"/>
      <c r="C2025" s="151"/>
      <c r="D2025" s="151"/>
      <c r="E2025" s="152"/>
      <c r="F2025" s="151"/>
      <c r="G2025" s="151"/>
      <c r="H2025" s="36"/>
      <c r="I2025" s="36"/>
      <c r="J2025" s="266"/>
      <c r="K2025" s="424"/>
      <c r="L2025" s="268"/>
      <c r="M2025" s="45"/>
    </row>
    <row r="2026" spans="2:13" s="37" customFormat="1" x14ac:dyDescent="0.3">
      <c r="B2026" s="155"/>
      <c r="C2026" s="151"/>
      <c r="D2026" s="151"/>
      <c r="E2026" s="152"/>
      <c r="F2026" s="151"/>
      <c r="G2026" s="151"/>
      <c r="H2026" s="36"/>
      <c r="I2026" s="36"/>
      <c r="J2026" s="266"/>
      <c r="K2026" s="424"/>
      <c r="L2026" s="268"/>
      <c r="M2026" s="45"/>
    </row>
    <row r="2027" spans="2:13" s="37" customFormat="1" x14ac:dyDescent="0.3">
      <c r="B2027" s="155"/>
      <c r="C2027" s="151"/>
      <c r="D2027" s="151"/>
      <c r="E2027" s="152"/>
      <c r="F2027" s="151"/>
      <c r="G2027" s="151"/>
      <c r="H2027" s="36"/>
      <c r="I2027" s="36"/>
      <c r="J2027" s="266"/>
      <c r="K2027" s="424"/>
      <c r="L2027" s="268"/>
      <c r="M2027" s="45"/>
    </row>
    <row r="2028" spans="2:13" s="37" customFormat="1" x14ac:dyDescent="0.3">
      <c r="B2028" s="155"/>
      <c r="C2028" s="151"/>
      <c r="D2028" s="151"/>
      <c r="E2028" s="152"/>
      <c r="F2028" s="151"/>
      <c r="G2028" s="151"/>
      <c r="H2028" s="36"/>
      <c r="I2028" s="36"/>
      <c r="J2028" s="266"/>
      <c r="K2028" s="424"/>
      <c r="L2028" s="268"/>
      <c r="M2028" s="45"/>
    </row>
    <row r="2029" spans="2:13" s="37" customFormat="1" x14ac:dyDescent="0.3">
      <c r="B2029" s="155"/>
      <c r="C2029" s="151"/>
      <c r="D2029" s="151"/>
      <c r="E2029" s="152"/>
      <c r="F2029" s="151"/>
      <c r="G2029" s="151"/>
      <c r="H2029" s="36"/>
      <c r="I2029" s="36"/>
      <c r="J2029" s="266"/>
      <c r="K2029" s="424"/>
      <c r="L2029" s="268"/>
      <c r="M2029" s="45"/>
    </row>
    <row r="2030" spans="2:13" s="37" customFormat="1" x14ac:dyDescent="0.3">
      <c r="B2030" s="155"/>
      <c r="C2030" s="151"/>
      <c r="D2030" s="151"/>
      <c r="E2030" s="152"/>
      <c r="F2030" s="151"/>
      <c r="G2030" s="151"/>
      <c r="H2030" s="36"/>
      <c r="I2030" s="36"/>
      <c r="J2030" s="266"/>
      <c r="K2030" s="424"/>
      <c r="L2030" s="268"/>
      <c r="M2030" s="45"/>
    </row>
    <row r="2031" spans="2:13" s="37" customFormat="1" x14ac:dyDescent="0.3">
      <c r="B2031" s="155"/>
      <c r="C2031" s="151"/>
      <c r="D2031" s="151"/>
      <c r="E2031" s="152"/>
      <c r="F2031" s="151"/>
      <c r="G2031" s="151"/>
      <c r="H2031" s="36"/>
      <c r="I2031" s="36"/>
      <c r="J2031" s="266"/>
      <c r="K2031" s="424"/>
      <c r="L2031" s="268"/>
      <c r="M2031" s="45"/>
    </row>
    <row r="2032" spans="2:13" s="37" customFormat="1" x14ac:dyDescent="0.3">
      <c r="B2032" s="155"/>
      <c r="C2032" s="151"/>
      <c r="D2032" s="151"/>
      <c r="E2032" s="152"/>
      <c r="F2032" s="151"/>
      <c r="G2032" s="151"/>
      <c r="H2032" s="36"/>
      <c r="I2032" s="36"/>
      <c r="J2032" s="266"/>
      <c r="K2032" s="424"/>
      <c r="L2032" s="268"/>
      <c r="M2032" s="45"/>
    </row>
    <row r="2033" spans="2:13" s="37" customFormat="1" x14ac:dyDescent="0.3">
      <c r="B2033" s="155"/>
      <c r="C2033" s="151"/>
      <c r="D2033" s="151"/>
      <c r="E2033" s="152"/>
      <c r="F2033" s="151"/>
      <c r="G2033" s="151"/>
      <c r="H2033" s="36"/>
      <c r="I2033" s="36"/>
      <c r="J2033" s="266"/>
      <c r="K2033" s="424"/>
      <c r="L2033" s="268"/>
      <c r="M2033" s="45"/>
    </row>
    <row r="2034" spans="2:13" s="37" customFormat="1" x14ac:dyDescent="0.3">
      <c r="B2034" s="155"/>
      <c r="C2034" s="151"/>
      <c r="D2034" s="151"/>
      <c r="E2034" s="152"/>
      <c r="F2034" s="151"/>
      <c r="G2034" s="151"/>
      <c r="H2034" s="36"/>
      <c r="I2034" s="36"/>
      <c r="J2034" s="266"/>
      <c r="K2034" s="424"/>
      <c r="L2034" s="268"/>
      <c r="M2034" s="45"/>
    </row>
    <row r="2035" spans="2:13" s="37" customFormat="1" x14ac:dyDescent="0.3">
      <c r="B2035" s="155"/>
      <c r="C2035" s="151"/>
      <c r="D2035" s="151"/>
      <c r="E2035" s="152"/>
      <c r="F2035" s="151"/>
      <c r="G2035" s="151"/>
      <c r="H2035" s="36"/>
      <c r="I2035" s="36"/>
      <c r="J2035" s="266"/>
      <c r="K2035" s="424"/>
      <c r="L2035" s="268"/>
      <c r="M2035" s="45"/>
    </row>
    <row r="2036" spans="2:13" s="37" customFormat="1" x14ac:dyDescent="0.3">
      <c r="B2036" s="155"/>
      <c r="C2036" s="151"/>
      <c r="D2036" s="151"/>
      <c r="E2036" s="152"/>
      <c r="F2036" s="151"/>
      <c r="G2036" s="151"/>
      <c r="H2036" s="36"/>
      <c r="I2036" s="36"/>
      <c r="J2036" s="266"/>
      <c r="K2036" s="424"/>
      <c r="L2036" s="268"/>
      <c r="M2036" s="45"/>
    </row>
    <row r="2037" spans="2:13" s="37" customFormat="1" x14ac:dyDescent="0.3">
      <c r="B2037" s="155"/>
      <c r="C2037" s="151"/>
      <c r="D2037" s="151"/>
      <c r="E2037" s="152"/>
      <c r="F2037" s="151"/>
      <c r="G2037" s="151"/>
      <c r="H2037" s="36"/>
      <c r="I2037" s="36"/>
      <c r="J2037" s="266"/>
      <c r="K2037" s="424"/>
      <c r="L2037" s="268"/>
      <c r="M2037" s="45"/>
    </row>
    <row r="2038" spans="2:13" s="37" customFormat="1" x14ac:dyDescent="0.3">
      <c r="B2038" s="155"/>
      <c r="C2038" s="151"/>
      <c r="D2038" s="151"/>
      <c r="E2038" s="152"/>
      <c r="F2038" s="151"/>
      <c r="G2038" s="151"/>
      <c r="H2038" s="36"/>
      <c r="I2038" s="36"/>
      <c r="J2038" s="266"/>
      <c r="K2038" s="424"/>
      <c r="L2038" s="268"/>
      <c r="M2038" s="45"/>
    </row>
    <row r="2039" spans="2:13" s="37" customFormat="1" x14ac:dyDescent="0.3">
      <c r="B2039" s="155"/>
      <c r="C2039" s="151"/>
      <c r="D2039" s="151"/>
      <c r="E2039" s="152"/>
      <c r="F2039" s="151"/>
      <c r="G2039" s="151"/>
      <c r="H2039" s="36"/>
      <c r="I2039" s="36"/>
      <c r="J2039" s="266"/>
      <c r="K2039" s="424"/>
      <c r="L2039" s="268"/>
      <c r="M2039" s="45"/>
    </row>
    <row r="2040" spans="2:13" s="37" customFormat="1" x14ac:dyDescent="0.3">
      <c r="B2040" s="155"/>
      <c r="C2040" s="151"/>
      <c r="D2040" s="151"/>
      <c r="E2040" s="152"/>
      <c r="F2040" s="151"/>
      <c r="G2040" s="151"/>
      <c r="H2040" s="36"/>
      <c r="I2040" s="36"/>
      <c r="J2040" s="266"/>
      <c r="K2040" s="424"/>
      <c r="L2040" s="268"/>
      <c r="M2040" s="45"/>
    </row>
    <row r="2041" spans="2:13" s="37" customFormat="1" x14ac:dyDescent="0.3">
      <c r="B2041" s="155"/>
      <c r="C2041" s="151"/>
      <c r="D2041" s="151"/>
      <c r="E2041" s="152"/>
      <c r="F2041" s="151"/>
      <c r="G2041" s="151"/>
      <c r="H2041" s="36"/>
      <c r="I2041" s="36"/>
      <c r="J2041" s="266"/>
      <c r="K2041" s="424"/>
      <c r="L2041" s="268"/>
      <c r="M2041" s="45"/>
    </row>
    <row r="2042" spans="2:13" s="37" customFormat="1" x14ac:dyDescent="0.3">
      <c r="B2042" s="155"/>
      <c r="C2042" s="151"/>
      <c r="D2042" s="151"/>
      <c r="E2042" s="152"/>
      <c r="F2042" s="151"/>
      <c r="G2042" s="151"/>
      <c r="H2042" s="36"/>
      <c r="I2042" s="36"/>
      <c r="J2042" s="266"/>
      <c r="K2042" s="424"/>
      <c r="L2042" s="268"/>
      <c r="M2042" s="45"/>
    </row>
    <row r="2043" spans="2:13" s="37" customFormat="1" x14ac:dyDescent="0.3">
      <c r="B2043" s="155"/>
      <c r="C2043" s="151"/>
      <c r="D2043" s="151"/>
      <c r="E2043" s="152"/>
      <c r="F2043" s="151"/>
      <c r="G2043" s="151"/>
      <c r="H2043" s="36"/>
      <c r="I2043" s="36"/>
      <c r="J2043" s="266"/>
      <c r="K2043" s="424"/>
      <c r="L2043" s="268"/>
      <c r="M2043" s="45"/>
    </row>
    <row r="2044" spans="2:13" s="37" customFormat="1" x14ac:dyDescent="0.3">
      <c r="B2044" s="155"/>
      <c r="C2044" s="151"/>
      <c r="D2044" s="151"/>
      <c r="E2044" s="152"/>
      <c r="F2044" s="151"/>
      <c r="G2044" s="151"/>
      <c r="H2044" s="36"/>
      <c r="I2044" s="36"/>
      <c r="J2044" s="266"/>
      <c r="K2044" s="424"/>
      <c r="L2044" s="268"/>
      <c r="M2044" s="45"/>
    </row>
    <row r="2045" spans="2:13" s="37" customFormat="1" x14ac:dyDescent="0.3">
      <c r="B2045" s="155"/>
      <c r="C2045" s="151"/>
      <c r="D2045" s="151"/>
      <c r="E2045" s="152"/>
      <c r="F2045" s="151"/>
      <c r="G2045" s="151"/>
      <c r="H2045" s="36"/>
      <c r="I2045" s="36"/>
      <c r="J2045" s="266"/>
      <c r="K2045" s="424"/>
      <c r="L2045" s="268"/>
      <c r="M2045" s="45"/>
    </row>
    <row r="2046" spans="2:13" s="37" customFormat="1" x14ac:dyDescent="0.3">
      <c r="B2046" s="155"/>
      <c r="C2046" s="151"/>
      <c r="D2046" s="151"/>
      <c r="E2046" s="152"/>
      <c r="F2046" s="151"/>
      <c r="G2046" s="151"/>
      <c r="H2046" s="36"/>
      <c r="I2046" s="36"/>
      <c r="J2046" s="266"/>
      <c r="K2046" s="424"/>
      <c r="L2046" s="268"/>
      <c r="M2046" s="45"/>
    </row>
    <row r="2047" spans="2:13" s="37" customFormat="1" x14ac:dyDescent="0.3">
      <c r="B2047" s="155"/>
      <c r="C2047" s="151"/>
      <c r="D2047" s="151"/>
      <c r="E2047" s="152"/>
      <c r="F2047" s="151"/>
      <c r="G2047" s="151"/>
      <c r="H2047" s="36"/>
      <c r="I2047" s="36"/>
      <c r="J2047" s="266"/>
      <c r="K2047" s="424"/>
      <c r="L2047" s="268"/>
      <c r="M2047" s="45"/>
    </row>
    <row r="2048" spans="2:13" s="37" customFormat="1" x14ac:dyDescent="0.3">
      <c r="B2048" s="155"/>
      <c r="C2048" s="151"/>
      <c r="D2048" s="151"/>
      <c r="E2048" s="152"/>
      <c r="F2048" s="151"/>
      <c r="G2048" s="151"/>
      <c r="H2048" s="36"/>
      <c r="I2048" s="36"/>
      <c r="J2048" s="266"/>
      <c r="K2048" s="424"/>
      <c r="L2048" s="268"/>
      <c r="M2048" s="45"/>
    </row>
    <row r="2049" spans="2:13" s="37" customFormat="1" x14ac:dyDescent="0.3">
      <c r="B2049" s="155"/>
      <c r="C2049" s="151"/>
      <c r="D2049" s="151"/>
      <c r="E2049" s="152"/>
      <c r="F2049" s="151"/>
      <c r="G2049" s="151"/>
      <c r="H2049" s="36"/>
      <c r="I2049" s="36"/>
      <c r="J2049" s="266"/>
      <c r="K2049" s="424"/>
      <c r="L2049" s="268"/>
      <c r="M2049" s="45"/>
    </row>
    <row r="2050" spans="2:13" s="37" customFormat="1" x14ac:dyDescent="0.3">
      <c r="B2050" s="155"/>
      <c r="C2050" s="151"/>
      <c r="D2050" s="151"/>
      <c r="E2050" s="152"/>
      <c r="F2050" s="151"/>
      <c r="G2050" s="151"/>
      <c r="H2050" s="36"/>
      <c r="I2050" s="36"/>
      <c r="J2050" s="266"/>
      <c r="K2050" s="424"/>
      <c r="L2050" s="268"/>
      <c r="M2050" s="45"/>
    </row>
    <row r="2051" spans="2:13" s="37" customFormat="1" x14ac:dyDescent="0.3">
      <c r="B2051" s="155"/>
      <c r="C2051" s="151"/>
      <c r="D2051" s="151"/>
      <c r="E2051" s="152"/>
      <c r="F2051" s="151"/>
      <c r="G2051" s="151"/>
      <c r="H2051" s="36"/>
      <c r="I2051" s="36"/>
      <c r="J2051" s="266"/>
      <c r="K2051" s="424"/>
      <c r="L2051" s="268"/>
      <c r="M2051" s="45"/>
    </row>
    <row r="2052" spans="2:13" s="37" customFormat="1" x14ac:dyDescent="0.3">
      <c r="B2052" s="155"/>
      <c r="C2052" s="151"/>
      <c r="D2052" s="151"/>
      <c r="E2052" s="152"/>
      <c r="F2052" s="151"/>
      <c r="G2052" s="151"/>
      <c r="H2052" s="36"/>
      <c r="I2052" s="36"/>
      <c r="J2052" s="266"/>
      <c r="K2052" s="424"/>
      <c r="L2052" s="268"/>
      <c r="M2052" s="45"/>
    </row>
    <row r="2053" spans="2:13" s="37" customFormat="1" x14ac:dyDescent="0.3">
      <c r="B2053" s="155"/>
      <c r="C2053" s="151"/>
      <c r="D2053" s="151"/>
      <c r="E2053" s="152"/>
      <c r="F2053" s="151"/>
      <c r="G2053" s="151"/>
      <c r="H2053" s="36"/>
      <c r="I2053" s="36"/>
      <c r="J2053" s="266"/>
      <c r="K2053" s="424"/>
      <c r="L2053" s="268"/>
      <c r="M2053" s="45"/>
    </row>
    <row r="2054" spans="2:13" s="37" customFormat="1" x14ac:dyDescent="0.3">
      <c r="B2054" s="155"/>
      <c r="C2054" s="151"/>
      <c r="D2054" s="151"/>
      <c r="E2054" s="152"/>
      <c r="F2054" s="151"/>
      <c r="G2054" s="151"/>
      <c r="H2054" s="36"/>
      <c r="I2054" s="36"/>
      <c r="J2054" s="266"/>
      <c r="K2054" s="424"/>
      <c r="L2054" s="268"/>
      <c r="M2054" s="45"/>
    </row>
    <row r="2055" spans="2:13" s="37" customFormat="1" x14ac:dyDescent="0.3">
      <c r="B2055" s="155"/>
      <c r="C2055" s="151"/>
      <c r="D2055" s="151"/>
      <c r="E2055" s="152"/>
      <c r="F2055" s="151"/>
      <c r="G2055" s="151"/>
      <c r="H2055" s="36"/>
      <c r="I2055" s="36"/>
      <c r="J2055" s="266"/>
      <c r="K2055" s="424"/>
      <c r="L2055" s="268"/>
      <c r="M2055" s="45"/>
    </row>
    <row r="2056" spans="2:13" s="37" customFormat="1" x14ac:dyDescent="0.3">
      <c r="B2056" s="155"/>
      <c r="C2056" s="151"/>
      <c r="D2056" s="151"/>
      <c r="E2056" s="152"/>
      <c r="F2056" s="151"/>
      <c r="G2056" s="151"/>
      <c r="H2056" s="36"/>
      <c r="I2056" s="36"/>
      <c r="J2056" s="266"/>
      <c r="K2056" s="424"/>
      <c r="L2056" s="268"/>
      <c r="M2056" s="45"/>
    </row>
    <row r="2057" spans="2:13" s="37" customFormat="1" x14ac:dyDescent="0.3">
      <c r="B2057" s="155"/>
      <c r="C2057" s="151"/>
      <c r="D2057" s="151"/>
      <c r="E2057" s="152"/>
      <c r="F2057" s="151"/>
      <c r="G2057" s="151"/>
      <c r="H2057" s="36"/>
      <c r="I2057" s="36"/>
      <c r="J2057" s="266"/>
      <c r="K2057" s="424"/>
      <c r="L2057" s="268"/>
      <c r="M2057" s="45"/>
    </row>
    <row r="2058" spans="2:13" s="37" customFormat="1" x14ac:dyDescent="0.3">
      <c r="B2058" s="155"/>
      <c r="C2058" s="151"/>
      <c r="D2058" s="151"/>
      <c r="E2058" s="152"/>
      <c r="F2058" s="151"/>
      <c r="G2058" s="151"/>
      <c r="H2058" s="36"/>
      <c r="I2058" s="36"/>
      <c r="J2058" s="266"/>
      <c r="K2058" s="424"/>
      <c r="L2058" s="268"/>
      <c r="M2058" s="45"/>
    </row>
    <row r="2059" spans="2:13" s="37" customFormat="1" x14ac:dyDescent="0.3">
      <c r="B2059" s="155"/>
      <c r="C2059" s="151"/>
      <c r="D2059" s="151"/>
      <c r="E2059" s="152"/>
      <c r="F2059" s="151"/>
      <c r="G2059" s="151"/>
      <c r="H2059" s="36"/>
      <c r="I2059" s="36"/>
      <c r="J2059" s="266"/>
      <c r="K2059" s="424"/>
      <c r="L2059" s="268"/>
      <c r="M2059" s="45"/>
    </row>
    <row r="2060" spans="2:13" s="37" customFormat="1" x14ac:dyDescent="0.3">
      <c r="B2060" s="155"/>
      <c r="C2060" s="151"/>
      <c r="D2060" s="151"/>
      <c r="E2060" s="152"/>
      <c r="F2060" s="151"/>
      <c r="G2060" s="151"/>
      <c r="H2060" s="36"/>
      <c r="I2060" s="36"/>
      <c r="J2060" s="266"/>
      <c r="K2060" s="424"/>
      <c r="L2060" s="268"/>
      <c r="M2060" s="45"/>
    </row>
    <row r="2061" spans="2:13" s="37" customFormat="1" x14ac:dyDescent="0.3">
      <c r="B2061" s="155"/>
      <c r="C2061" s="151"/>
      <c r="D2061" s="151"/>
      <c r="E2061" s="152"/>
      <c r="F2061" s="151"/>
      <c r="G2061" s="151"/>
      <c r="H2061" s="36"/>
      <c r="I2061" s="36"/>
      <c r="J2061" s="266"/>
      <c r="K2061" s="424"/>
      <c r="L2061" s="268"/>
      <c r="M2061" s="45"/>
    </row>
    <row r="2062" spans="2:13" s="37" customFormat="1" x14ac:dyDescent="0.3">
      <c r="B2062" s="155"/>
      <c r="C2062" s="151"/>
      <c r="D2062" s="151"/>
      <c r="E2062" s="152"/>
      <c r="F2062" s="151"/>
      <c r="G2062" s="151"/>
      <c r="H2062" s="36"/>
      <c r="I2062" s="36"/>
      <c r="J2062" s="266"/>
      <c r="K2062" s="424"/>
      <c r="L2062" s="268"/>
      <c r="M2062" s="45"/>
    </row>
    <row r="2063" spans="2:13" s="37" customFormat="1" x14ac:dyDescent="0.3">
      <c r="B2063" s="155"/>
      <c r="C2063" s="151"/>
      <c r="D2063" s="151"/>
      <c r="E2063" s="152"/>
      <c r="F2063" s="151"/>
      <c r="G2063" s="151"/>
      <c r="H2063" s="36"/>
      <c r="I2063" s="36"/>
      <c r="J2063" s="266"/>
      <c r="K2063" s="424"/>
      <c r="L2063" s="268"/>
      <c r="M2063" s="45"/>
    </row>
    <row r="2064" spans="2:13" s="37" customFormat="1" x14ac:dyDescent="0.3">
      <c r="B2064" s="155"/>
      <c r="C2064" s="151"/>
      <c r="D2064" s="151"/>
      <c r="E2064" s="152"/>
      <c r="F2064" s="151"/>
      <c r="G2064" s="151"/>
      <c r="H2064" s="36"/>
      <c r="I2064" s="36"/>
      <c r="J2064" s="266"/>
      <c r="K2064" s="424"/>
      <c r="L2064" s="268"/>
      <c r="M2064" s="45"/>
    </row>
    <row r="2065" spans="2:13" s="37" customFormat="1" x14ac:dyDescent="0.3">
      <c r="B2065" s="155"/>
      <c r="C2065" s="151"/>
      <c r="D2065" s="151"/>
      <c r="E2065" s="152"/>
      <c r="F2065" s="151"/>
      <c r="G2065" s="151"/>
      <c r="H2065" s="36"/>
      <c r="I2065" s="36"/>
      <c r="J2065" s="266"/>
      <c r="K2065" s="424"/>
      <c r="L2065" s="268"/>
      <c r="M2065" s="45"/>
    </row>
    <row r="2066" spans="2:13" s="37" customFormat="1" x14ac:dyDescent="0.3">
      <c r="B2066" s="155"/>
      <c r="C2066" s="151"/>
      <c r="D2066" s="151"/>
      <c r="E2066" s="152"/>
      <c r="F2066" s="151"/>
      <c r="G2066" s="151"/>
      <c r="H2066" s="36"/>
      <c r="I2066" s="36"/>
      <c r="J2066" s="266"/>
      <c r="K2066" s="424"/>
      <c r="L2066" s="268"/>
      <c r="M2066" s="45"/>
    </row>
    <row r="2067" spans="2:13" s="37" customFormat="1" x14ac:dyDescent="0.3">
      <c r="B2067" s="155"/>
      <c r="C2067" s="151"/>
      <c r="D2067" s="151"/>
      <c r="E2067" s="152"/>
      <c r="F2067" s="151"/>
      <c r="G2067" s="151"/>
      <c r="H2067" s="36"/>
      <c r="I2067" s="36"/>
      <c r="J2067" s="266"/>
      <c r="K2067" s="424"/>
      <c r="L2067" s="268"/>
      <c r="M2067" s="45"/>
    </row>
    <row r="2068" spans="2:13" s="37" customFormat="1" x14ac:dyDescent="0.3">
      <c r="B2068" s="155"/>
      <c r="C2068" s="151"/>
      <c r="D2068" s="151"/>
      <c r="E2068" s="152"/>
      <c r="F2068" s="151"/>
      <c r="G2068" s="151"/>
      <c r="H2068" s="36"/>
      <c r="I2068" s="36"/>
      <c r="J2068" s="266"/>
      <c r="K2068" s="424"/>
      <c r="L2068" s="268"/>
      <c r="M2068" s="45"/>
    </row>
    <row r="2069" spans="2:13" s="37" customFormat="1" x14ac:dyDescent="0.3">
      <c r="B2069" s="155"/>
      <c r="C2069" s="151"/>
      <c r="D2069" s="151"/>
      <c r="E2069" s="152"/>
      <c r="F2069" s="151"/>
      <c r="G2069" s="151"/>
      <c r="H2069" s="36"/>
      <c r="I2069" s="36"/>
      <c r="J2069" s="266"/>
      <c r="K2069" s="424"/>
      <c r="L2069" s="268"/>
      <c r="M2069" s="45"/>
    </row>
    <row r="2070" spans="2:13" s="37" customFormat="1" x14ac:dyDescent="0.3">
      <c r="B2070" s="155"/>
      <c r="C2070" s="151"/>
      <c r="D2070" s="151"/>
      <c r="E2070" s="152"/>
      <c r="F2070" s="151"/>
      <c r="G2070" s="151"/>
      <c r="H2070" s="36"/>
      <c r="I2070" s="36"/>
      <c r="J2070" s="266"/>
      <c r="K2070" s="424"/>
      <c r="L2070" s="268"/>
      <c r="M2070" s="45"/>
    </row>
    <row r="2071" spans="2:13" s="37" customFormat="1" x14ac:dyDescent="0.3">
      <c r="B2071" s="155"/>
      <c r="C2071" s="151"/>
      <c r="D2071" s="151"/>
      <c r="E2071" s="152"/>
      <c r="F2071" s="151"/>
      <c r="G2071" s="151"/>
      <c r="H2071" s="36"/>
      <c r="I2071" s="36"/>
      <c r="J2071" s="266"/>
      <c r="K2071" s="424"/>
      <c r="L2071" s="268"/>
      <c r="M2071" s="45"/>
    </row>
    <row r="2072" spans="2:13" s="37" customFormat="1" x14ac:dyDescent="0.3">
      <c r="B2072" s="155"/>
      <c r="C2072" s="151"/>
      <c r="D2072" s="151"/>
      <c r="E2072" s="152"/>
      <c r="F2072" s="151"/>
      <c r="G2072" s="151"/>
      <c r="H2072" s="36"/>
      <c r="I2072" s="36"/>
      <c r="J2072" s="266"/>
      <c r="K2072" s="424"/>
      <c r="L2072" s="268"/>
      <c r="M2072" s="45"/>
    </row>
    <row r="2073" spans="2:13" s="37" customFormat="1" x14ac:dyDescent="0.3">
      <c r="B2073" s="155"/>
      <c r="C2073" s="151"/>
      <c r="D2073" s="151"/>
      <c r="E2073" s="152"/>
      <c r="F2073" s="151"/>
      <c r="G2073" s="151"/>
      <c r="H2073" s="36"/>
      <c r="I2073" s="36"/>
      <c r="J2073" s="266"/>
      <c r="K2073" s="424"/>
      <c r="L2073" s="268"/>
      <c r="M2073" s="45"/>
    </row>
    <row r="2074" spans="2:13" s="37" customFormat="1" x14ac:dyDescent="0.3">
      <c r="B2074" s="155"/>
      <c r="C2074" s="151"/>
      <c r="D2074" s="151"/>
      <c r="E2074" s="152"/>
      <c r="F2074" s="151"/>
      <c r="G2074" s="151"/>
      <c r="H2074" s="36"/>
      <c r="I2074" s="36"/>
      <c r="J2074" s="266"/>
      <c r="K2074" s="424"/>
      <c r="L2074" s="268"/>
      <c r="M2074" s="45"/>
    </row>
    <row r="2075" spans="2:13" s="37" customFormat="1" x14ac:dyDescent="0.3">
      <c r="B2075" s="155"/>
      <c r="C2075" s="151"/>
      <c r="D2075" s="151"/>
      <c r="E2075" s="152"/>
      <c r="F2075" s="151"/>
      <c r="G2075" s="151"/>
      <c r="H2075" s="36"/>
      <c r="I2075" s="36"/>
      <c r="J2075" s="266"/>
      <c r="K2075" s="424"/>
      <c r="L2075" s="268"/>
      <c r="M2075" s="45"/>
    </row>
    <row r="2076" spans="2:13" s="37" customFormat="1" x14ac:dyDescent="0.3">
      <c r="B2076" s="155"/>
      <c r="C2076" s="151"/>
      <c r="D2076" s="151"/>
      <c r="E2076" s="152"/>
      <c r="F2076" s="151"/>
      <c r="G2076" s="151"/>
      <c r="H2076" s="36"/>
      <c r="I2076" s="36"/>
      <c r="J2076" s="266"/>
      <c r="K2076" s="424"/>
      <c r="L2076" s="268"/>
      <c r="M2076" s="45"/>
    </row>
    <row r="2077" spans="2:13" s="37" customFormat="1" x14ac:dyDescent="0.3">
      <c r="B2077" s="155"/>
      <c r="C2077" s="151"/>
      <c r="D2077" s="151"/>
      <c r="E2077" s="152"/>
      <c r="F2077" s="151"/>
      <c r="G2077" s="151"/>
      <c r="H2077" s="36"/>
      <c r="I2077" s="36"/>
      <c r="J2077" s="266"/>
      <c r="K2077" s="424"/>
      <c r="L2077" s="268"/>
      <c r="M2077" s="45"/>
    </row>
    <row r="2078" spans="2:13" s="37" customFormat="1" x14ac:dyDescent="0.3">
      <c r="B2078" s="155"/>
      <c r="C2078" s="151"/>
      <c r="D2078" s="151"/>
      <c r="E2078" s="152"/>
      <c r="F2078" s="151"/>
      <c r="G2078" s="151"/>
      <c r="H2078" s="36"/>
      <c r="I2078" s="36"/>
      <c r="J2078" s="266"/>
      <c r="K2078" s="424"/>
      <c r="L2078" s="268"/>
      <c r="M2078" s="45"/>
    </row>
    <row r="2079" spans="2:13" s="37" customFormat="1" x14ac:dyDescent="0.3">
      <c r="B2079" s="155"/>
      <c r="C2079" s="151"/>
      <c r="D2079" s="151"/>
      <c r="E2079" s="152"/>
      <c r="F2079" s="151"/>
      <c r="G2079" s="151"/>
      <c r="H2079" s="36"/>
      <c r="I2079" s="36"/>
      <c r="J2079" s="266"/>
      <c r="K2079" s="424"/>
      <c r="L2079" s="268"/>
      <c r="M2079" s="45"/>
    </row>
    <row r="2080" spans="2:13" s="37" customFormat="1" x14ac:dyDescent="0.3">
      <c r="B2080" s="155"/>
      <c r="C2080" s="151"/>
      <c r="D2080" s="151"/>
      <c r="E2080" s="152"/>
      <c r="F2080" s="151"/>
      <c r="G2080" s="151"/>
      <c r="H2080" s="36"/>
      <c r="I2080" s="36"/>
      <c r="J2080" s="266"/>
      <c r="K2080" s="424"/>
      <c r="L2080" s="268"/>
      <c r="M2080" s="45"/>
    </row>
    <row r="2081" spans="2:13" s="37" customFormat="1" x14ac:dyDescent="0.3">
      <c r="B2081" s="155"/>
      <c r="C2081" s="151"/>
      <c r="D2081" s="151"/>
      <c r="E2081" s="152"/>
      <c r="F2081" s="151"/>
      <c r="G2081" s="151"/>
      <c r="H2081" s="36"/>
      <c r="I2081" s="36"/>
      <c r="J2081" s="266"/>
      <c r="K2081" s="424"/>
      <c r="L2081" s="268"/>
      <c r="M2081" s="45"/>
    </row>
    <row r="2082" spans="2:13" s="37" customFormat="1" x14ac:dyDescent="0.3">
      <c r="B2082" s="155"/>
      <c r="C2082" s="151"/>
      <c r="D2082" s="151"/>
      <c r="E2082" s="152"/>
      <c r="F2082" s="151"/>
      <c r="G2082" s="151"/>
      <c r="H2082" s="36"/>
      <c r="I2082" s="36"/>
      <c r="J2082" s="266"/>
      <c r="K2082" s="424"/>
      <c r="L2082" s="268"/>
      <c r="M2082" s="45"/>
    </row>
    <row r="2083" spans="2:13" s="37" customFormat="1" x14ac:dyDescent="0.3">
      <c r="B2083" s="155"/>
      <c r="C2083" s="151"/>
      <c r="D2083" s="151"/>
      <c r="E2083" s="152"/>
      <c r="F2083" s="151"/>
      <c r="G2083" s="151"/>
      <c r="H2083" s="36"/>
      <c r="I2083" s="36"/>
      <c r="J2083" s="266"/>
      <c r="K2083" s="424"/>
      <c r="L2083" s="268"/>
      <c r="M2083" s="45"/>
    </row>
    <row r="2084" spans="2:13" s="37" customFormat="1" x14ac:dyDescent="0.3">
      <c r="B2084" s="155"/>
      <c r="C2084" s="151"/>
      <c r="D2084" s="151"/>
      <c r="E2084" s="152"/>
      <c r="F2084" s="151"/>
      <c r="G2084" s="151"/>
      <c r="H2084" s="36"/>
      <c r="I2084" s="36"/>
      <c r="J2084" s="266"/>
      <c r="K2084" s="424"/>
      <c r="L2084" s="268"/>
      <c r="M2084" s="45"/>
    </row>
    <row r="2085" spans="2:13" s="37" customFormat="1" x14ac:dyDescent="0.3">
      <c r="B2085" s="155"/>
      <c r="C2085" s="151"/>
      <c r="D2085" s="151"/>
      <c r="E2085" s="152"/>
      <c r="F2085" s="151"/>
      <c r="G2085" s="151"/>
      <c r="H2085" s="36"/>
      <c r="I2085" s="36"/>
      <c r="J2085" s="266"/>
      <c r="K2085" s="424"/>
      <c r="L2085" s="268"/>
      <c r="M2085" s="45"/>
    </row>
    <row r="2086" spans="2:13" s="37" customFormat="1" x14ac:dyDescent="0.3">
      <c r="B2086" s="155"/>
      <c r="C2086" s="151"/>
      <c r="D2086" s="151"/>
      <c r="E2086" s="152"/>
      <c r="F2086" s="151"/>
      <c r="G2086" s="151"/>
      <c r="H2086" s="36"/>
      <c r="I2086" s="36"/>
      <c r="J2086" s="266"/>
      <c r="K2086" s="424"/>
      <c r="L2086" s="268"/>
      <c r="M2086" s="45"/>
    </row>
    <row r="2087" spans="2:13" s="37" customFormat="1" x14ac:dyDescent="0.3">
      <c r="B2087" s="155"/>
      <c r="C2087" s="151"/>
      <c r="D2087" s="151"/>
      <c r="E2087" s="152"/>
      <c r="F2087" s="151"/>
      <c r="G2087" s="151"/>
      <c r="H2087" s="36"/>
      <c r="I2087" s="36"/>
      <c r="J2087" s="266"/>
      <c r="K2087" s="424"/>
      <c r="L2087" s="268"/>
      <c r="M2087" s="45"/>
    </row>
    <row r="2088" spans="2:13" s="37" customFormat="1" x14ac:dyDescent="0.3">
      <c r="B2088" s="155"/>
      <c r="C2088" s="151"/>
      <c r="D2088" s="151"/>
      <c r="E2088" s="152"/>
      <c r="F2088" s="151"/>
      <c r="G2088" s="151"/>
      <c r="H2088" s="36"/>
      <c r="I2088" s="36"/>
      <c r="J2088" s="266"/>
      <c r="K2088" s="424"/>
      <c r="L2088" s="268"/>
      <c r="M2088" s="45"/>
    </row>
    <row r="2089" spans="2:13" s="37" customFormat="1" x14ac:dyDescent="0.3">
      <c r="B2089" s="155"/>
      <c r="C2089" s="151"/>
      <c r="D2089" s="151"/>
      <c r="E2089" s="152"/>
      <c r="F2089" s="151"/>
      <c r="G2089" s="151"/>
      <c r="H2089" s="36"/>
      <c r="I2089" s="36"/>
      <c r="J2089" s="266"/>
      <c r="K2089" s="424"/>
      <c r="L2089" s="268"/>
      <c r="M2089" s="45"/>
    </row>
    <row r="2090" spans="2:13" s="37" customFormat="1" x14ac:dyDescent="0.3">
      <c r="B2090" s="155"/>
      <c r="C2090" s="151"/>
      <c r="D2090" s="151"/>
      <c r="E2090" s="152"/>
      <c r="F2090" s="151"/>
      <c r="G2090" s="151"/>
      <c r="H2090" s="36"/>
      <c r="I2090" s="36"/>
      <c r="J2090" s="266"/>
      <c r="K2090" s="424"/>
      <c r="L2090" s="268"/>
      <c r="M2090" s="45"/>
    </row>
    <row r="2091" spans="2:13" s="37" customFormat="1" x14ac:dyDescent="0.3">
      <c r="B2091" s="155"/>
      <c r="C2091" s="151"/>
      <c r="D2091" s="151"/>
      <c r="E2091" s="152"/>
      <c r="F2091" s="151"/>
      <c r="G2091" s="151"/>
      <c r="H2091" s="36"/>
      <c r="I2091" s="36"/>
      <c r="J2091" s="266"/>
      <c r="K2091" s="424"/>
      <c r="L2091" s="268"/>
      <c r="M2091" s="45"/>
    </row>
    <row r="2092" spans="2:13" s="37" customFormat="1" x14ac:dyDescent="0.3">
      <c r="B2092" s="155"/>
      <c r="C2092" s="151"/>
      <c r="D2092" s="151"/>
      <c r="E2092" s="152"/>
      <c r="F2092" s="151"/>
      <c r="G2092" s="151"/>
      <c r="H2092" s="36"/>
      <c r="I2092" s="36"/>
      <c r="J2092" s="266"/>
      <c r="K2092" s="424"/>
      <c r="L2092" s="268"/>
      <c r="M2092" s="45"/>
    </row>
    <row r="2093" spans="2:13" s="37" customFormat="1" x14ac:dyDescent="0.3">
      <c r="B2093" s="155"/>
      <c r="C2093" s="151"/>
      <c r="D2093" s="151"/>
      <c r="E2093" s="152"/>
      <c r="F2093" s="151"/>
      <c r="G2093" s="151"/>
      <c r="H2093" s="36"/>
      <c r="I2093" s="36"/>
      <c r="J2093" s="266"/>
      <c r="K2093" s="424"/>
      <c r="L2093" s="268"/>
      <c r="M2093" s="45"/>
    </row>
    <row r="2094" spans="2:13" s="37" customFormat="1" x14ac:dyDescent="0.3">
      <c r="B2094" s="155"/>
      <c r="C2094" s="151"/>
      <c r="D2094" s="151"/>
      <c r="E2094" s="152"/>
      <c r="F2094" s="151"/>
      <c r="G2094" s="151"/>
      <c r="H2094" s="36"/>
      <c r="I2094" s="36"/>
      <c r="J2094" s="266"/>
      <c r="K2094" s="424"/>
      <c r="L2094" s="268"/>
      <c r="M2094" s="45"/>
    </row>
    <row r="2095" spans="2:13" s="37" customFormat="1" x14ac:dyDescent="0.3">
      <c r="B2095" s="155"/>
      <c r="C2095" s="151"/>
      <c r="D2095" s="151"/>
      <c r="E2095" s="152"/>
      <c r="F2095" s="151"/>
      <c r="G2095" s="151"/>
      <c r="H2095" s="36"/>
      <c r="I2095" s="36"/>
      <c r="J2095" s="266"/>
      <c r="K2095" s="424"/>
      <c r="L2095" s="268"/>
      <c r="M2095" s="45"/>
    </row>
    <row r="2096" spans="2:13" s="37" customFormat="1" x14ac:dyDescent="0.3">
      <c r="B2096" s="155"/>
      <c r="C2096" s="151"/>
      <c r="D2096" s="151"/>
      <c r="E2096" s="152"/>
      <c r="F2096" s="151"/>
      <c r="G2096" s="151"/>
      <c r="H2096" s="36"/>
      <c r="I2096" s="36"/>
      <c r="J2096" s="266"/>
      <c r="K2096" s="424"/>
      <c r="L2096" s="268"/>
      <c r="M2096" s="45"/>
    </row>
    <row r="2097" spans="2:13" s="37" customFormat="1" x14ac:dyDescent="0.3">
      <c r="B2097" s="155"/>
      <c r="C2097" s="151"/>
      <c r="D2097" s="151"/>
      <c r="E2097" s="152"/>
      <c r="F2097" s="151"/>
      <c r="G2097" s="151"/>
      <c r="H2097" s="36"/>
      <c r="I2097" s="36"/>
      <c r="J2097" s="266"/>
      <c r="K2097" s="424"/>
      <c r="L2097" s="268"/>
      <c r="M2097" s="45"/>
    </row>
    <row r="2098" spans="2:13" s="37" customFormat="1" x14ac:dyDescent="0.3">
      <c r="B2098" s="155"/>
      <c r="C2098" s="151"/>
      <c r="D2098" s="151"/>
      <c r="E2098" s="152"/>
      <c r="F2098" s="151"/>
      <c r="G2098" s="151"/>
      <c r="H2098" s="36"/>
      <c r="I2098" s="36"/>
      <c r="J2098" s="266"/>
      <c r="K2098" s="424"/>
      <c r="L2098" s="268"/>
      <c r="M2098" s="45"/>
    </row>
    <row r="2099" spans="2:13" s="37" customFormat="1" x14ac:dyDescent="0.3">
      <c r="B2099" s="155"/>
      <c r="C2099" s="151"/>
      <c r="D2099" s="151"/>
      <c r="E2099" s="152"/>
      <c r="F2099" s="151"/>
      <c r="G2099" s="151"/>
      <c r="H2099" s="36"/>
      <c r="I2099" s="36"/>
      <c r="J2099" s="266"/>
      <c r="K2099" s="424"/>
      <c r="L2099" s="268"/>
      <c r="M2099" s="45"/>
    </row>
    <row r="2100" spans="2:13" s="37" customFormat="1" x14ac:dyDescent="0.3">
      <c r="B2100" s="155"/>
      <c r="C2100" s="151"/>
      <c r="D2100" s="151"/>
      <c r="E2100" s="152"/>
      <c r="F2100" s="151"/>
      <c r="G2100" s="151"/>
      <c r="H2100" s="36"/>
      <c r="I2100" s="36"/>
      <c r="J2100" s="266"/>
      <c r="K2100" s="424"/>
      <c r="L2100" s="268"/>
      <c r="M2100" s="45"/>
    </row>
    <row r="2101" spans="2:13" s="37" customFormat="1" x14ac:dyDescent="0.3">
      <c r="B2101" s="155"/>
      <c r="C2101" s="151"/>
      <c r="D2101" s="151"/>
      <c r="E2101" s="152"/>
      <c r="F2101" s="151"/>
      <c r="G2101" s="151"/>
      <c r="H2101" s="36"/>
      <c r="I2101" s="36"/>
      <c r="J2101" s="266"/>
      <c r="K2101" s="424"/>
      <c r="L2101" s="268"/>
      <c r="M2101" s="45"/>
    </row>
    <row r="2102" spans="2:13" s="37" customFormat="1" x14ac:dyDescent="0.3">
      <c r="B2102" s="155"/>
      <c r="C2102" s="151"/>
      <c r="D2102" s="151"/>
      <c r="E2102" s="152"/>
      <c r="F2102" s="151"/>
      <c r="G2102" s="151"/>
      <c r="H2102" s="36"/>
      <c r="I2102" s="36"/>
      <c r="J2102" s="266"/>
      <c r="K2102" s="424"/>
      <c r="L2102" s="268"/>
      <c r="M2102" s="45"/>
    </row>
    <row r="2103" spans="2:13" s="37" customFormat="1" x14ac:dyDescent="0.3">
      <c r="B2103" s="155"/>
      <c r="C2103" s="151"/>
      <c r="D2103" s="151"/>
      <c r="E2103" s="152"/>
      <c r="F2103" s="151"/>
      <c r="G2103" s="151"/>
      <c r="H2103" s="36"/>
      <c r="I2103" s="36"/>
      <c r="J2103" s="266"/>
      <c r="K2103" s="424"/>
      <c r="L2103" s="268"/>
      <c r="M2103" s="45"/>
    </row>
    <row r="2104" spans="2:13" s="37" customFormat="1" x14ac:dyDescent="0.3">
      <c r="B2104" s="155"/>
      <c r="C2104" s="151"/>
      <c r="D2104" s="151"/>
      <c r="E2104" s="152"/>
      <c r="F2104" s="151"/>
      <c r="G2104" s="151"/>
      <c r="H2104" s="36"/>
      <c r="I2104" s="36"/>
      <c r="J2104" s="266"/>
      <c r="K2104" s="424"/>
      <c r="L2104" s="268"/>
      <c r="M2104" s="45"/>
    </row>
    <row r="2105" spans="2:13" s="37" customFormat="1" x14ac:dyDescent="0.3">
      <c r="B2105" s="155"/>
      <c r="C2105" s="151"/>
      <c r="D2105" s="151"/>
      <c r="E2105" s="152"/>
      <c r="F2105" s="151"/>
      <c r="G2105" s="151"/>
      <c r="H2105" s="36"/>
      <c r="I2105" s="36"/>
      <c r="J2105" s="266"/>
      <c r="K2105" s="424"/>
      <c r="L2105" s="268"/>
      <c r="M2105" s="45"/>
    </row>
    <row r="2106" spans="2:13" s="37" customFormat="1" x14ac:dyDescent="0.3">
      <c r="B2106" s="155"/>
      <c r="C2106" s="151"/>
      <c r="D2106" s="151"/>
      <c r="E2106" s="152"/>
      <c r="F2106" s="151"/>
      <c r="G2106" s="151"/>
      <c r="H2106" s="36"/>
      <c r="I2106" s="36"/>
      <c r="J2106" s="266"/>
      <c r="K2106" s="424"/>
      <c r="L2106" s="268"/>
      <c r="M2106" s="45"/>
    </row>
    <row r="2107" spans="2:13" s="37" customFormat="1" x14ac:dyDescent="0.3">
      <c r="B2107" s="155"/>
      <c r="C2107" s="151"/>
      <c r="D2107" s="151"/>
      <c r="E2107" s="152"/>
      <c r="F2107" s="151"/>
      <c r="G2107" s="151"/>
      <c r="H2107" s="36"/>
      <c r="I2107" s="36"/>
      <c r="J2107" s="266"/>
      <c r="K2107" s="424"/>
      <c r="L2107" s="268"/>
      <c r="M2107" s="45"/>
    </row>
    <row r="2108" spans="2:13" s="37" customFormat="1" x14ac:dyDescent="0.3">
      <c r="B2108" s="155"/>
      <c r="C2108" s="151"/>
      <c r="D2108" s="151"/>
      <c r="E2108" s="152"/>
      <c r="F2108" s="151"/>
      <c r="G2108" s="151"/>
      <c r="H2108" s="36"/>
      <c r="I2108" s="36"/>
      <c r="J2108" s="266"/>
      <c r="K2108" s="424"/>
      <c r="L2108" s="268"/>
      <c r="M2108" s="45"/>
    </row>
    <row r="2109" spans="2:13" s="37" customFormat="1" x14ac:dyDescent="0.3">
      <c r="B2109" s="155"/>
      <c r="C2109" s="151"/>
      <c r="D2109" s="151"/>
      <c r="E2109" s="152"/>
      <c r="F2109" s="151"/>
      <c r="G2109" s="151"/>
      <c r="H2109" s="36"/>
      <c r="I2109" s="36"/>
      <c r="J2109" s="266"/>
      <c r="K2109" s="424"/>
      <c r="L2109" s="268"/>
      <c r="M2109" s="45"/>
    </row>
    <row r="2110" spans="2:13" s="37" customFormat="1" x14ac:dyDescent="0.3">
      <c r="B2110" s="155"/>
      <c r="C2110" s="151"/>
      <c r="D2110" s="151"/>
      <c r="E2110" s="152"/>
      <c r="F2110" s="151"/>
      <c r="G2110" s="151"/>
      <c r="H2110" s="36"/>
      <c r="I2110" s="36"/>
      <c r="J2110" s="266"/>
      <c r="K2110" s="424"/>
      <c r="L2110" s="268"/>
      <c r="M2110" s="45"/>
    </row>
    <row r="2111" spans="2:13" s="37" customFormat="1" x14ac:dyDescent="0.3">
      <c r="B2111" s="155"/>
      <c r="C2111" s="151"/>
      <c r="D2111" s="151"/>
      <c r="E2111" s="152"/>
      <c r="F2111" s="151"/>
      <c r="G2111" s="151"/>
      <c r="H2111" s="36"/>
      <c r="I2111" s="36"/>
      <c r="J2111" s="266"/>
      <c r="K2111" s="424"/>
      <c r="L2111" s="268"/>
      <c r="M2111" s="45"/>
    </row>
    <row r="2112" spans="2:13" s="37" customFormat="1" x14ac:dyDescent="0.3">
      <c r="B2112" s="155"/>
      <c r="C2112" s="151"/>
      <c r="D2112" s="151"/>
      <c r="E2112" s="152"/>
      <c r="F2112" s="151"/>
      <c r="G2112" s="151"/>
      <c r="H2112" s="36"/>
      <c r="I2112" s="36"/>
      <c r="J2112" s="266"/>
      <c r="K2112" s="424"/>
      <c r="L2112" s="268"/>
      <c r="M2112" s="45"/>
    </row>
    <row r="2113" spans="2:13" s="37" customFormat="1" x14ac:dyDescent="0.3">
      <c r="B2113" s="155"/>
      <c r="C2113" s="151"/>
      <c r="D2113" s="151"/>
      <c r="E2113" s="152"/>
      <c r="F2113" s="151"/>
      <c r="G2113" s="151"/>
      <c r="H2113" s="36"/>
      <c r="I2113" s="36"/>
      <c r="J2113" s="266"/>
      <c r="K2113" s="424"/>
      <c r="L2113" s="268"/>
      <c r="M2113" s="45"/>
    </row>
    <row r="2114" spans="2:13" s="37" customFormat="1" x14ac:dyDescent="0.3">
      <c r="B2114" s="155"/>
      <c r="C2114" s="151"/>
      <c r="D2114" s="151"/>
      <c r="E2114" s="152"/>
      <c r="F2114" s="151"/>
      <c r="G2114" s="151"/>
      <c r="H2114" s="36"/>
      <c r="I2114" s="36"/>
      <c r="J2114" s="266"/>
      <c r="K2114" s="424"/>
      <c r="L2114" s="268"/>
      <c r="M2114" s="45"/>
    </row>
    <row r="2115" spans="2:13" s="37" customFormat="1" x14ac:dyDescent="0.3">
      <c r="B2115" s="155"/>
      <c r="C2115" s="151"/>
      <c r="D2115" s="151"/>
      <c r="E2115" s="152"/>
      <c r="F2115" s="151"/>
      <c r="G2115" s="151"/>
      <c r="H2115" s="36"/>
      <c r="I2115" s="36"/>
      <c r="J2115" s="266"/>
      <c r="K2115" s="424"/>
      <c r="L2115" s="268"/>
      <c r="M2115" s="45"/>
    </row>
    <row r="2116" spans="2:13" s="37" customFormat="1" x14ac:dyDescent="0.3">
      <c r="B2116" s="155"/>
      <c r="C2116" s="151"/>
      <c r="D2116" s="151"/>
      <c r="E2116" s="152"/>
      <c r="F2116" s="151"/>
      <c r="G2116" s="151"/>
      <c r="H2116" s="36"/>
      <c r="I2116" s="36"/>
      <c r="J2116" s="266"/>
      <c r="K2116" s="424"/>
      <c r="L2116" s="268"/>
      <c r="M2116" s="45"/>
    </row>
    <row r="2117" spans="2:13" s="37" customFormat="1" x14ac:dyDescent="0.3">
      <c r="B2117" s="155"/>
      <c r="C2117" s="151"/>
      <c r="D2117" s="151"/>
      <c r="E2117" s="152"/>
      <c r="F2117" s="151"/>
      <c r="G2117" s="151"/>
      <c r="H2117" s="36"/>
      <c r="I2117" s="36"/>
      <c r="J2117" s="266"/>
      <c r="K2117" s="424"/>
      <c r="L2117" s="268"/>
      <c r="M2117" s="45"/>
    </row>
    <row r="2118" spans="2:13" s="37" customFormat="1" x14ac:dyDescent="0.3">
      <c r="B2118" s="155"/>
      <c r="C2118" s="151"/>
      <c r="D2118" s="151"/>
      <c r="E2118" s="152"/>
      <c r="F2118" s="151"/>
      <c r="G2118" s="151"/>
      <c r="H2118" s="36"/>
      <c r="I2118" s="36"/>
      <c r="J2118" s="266"/>
      <c r="K2118" s="424"/>
      <c r="L2118" s="268"/>
      <c r="M2118" s="45"/>
    </row>
    <row r="2119" spans="2:13" s="37" customFormat="1" x14ac:dyDescent="0.3">
      <c r="B2119" s="155"/>
      <c r="C2119" s="151"/>
      <c r="D2119" s="151"/>
      <c r="E2119" s="152"/>
      <c r="F2119" s="151"/>
      <c r="G2119" s="151"/>
      <c r="H2119" s="36"/>
      <c r="I2119" s="36"/>
      <c r="J2119" s="266"/>
      <c r="K2119" s="424"/>
      <c r="L2119" s="268"/>
      <c r="M2119" s="45"/>
    </row>
    <row r="2120" spans="2:13" s="37" customFormat="1" x14ac:dyDescent="0.3">
      <c r="B2120" s="155"/>
      <c r="C2120" s="151"/>
      <c r="D2120" s="151"/>
      <c r="E2120" s="152"/>
      <c r="F2120" s="151"/>
      <c r="G2120" s="151"/>
      <c r="H2120" s="36"/>
      <c r="I2120" s="36"/>
      <c r="J2120" s="266"/>
      <c r="K2120" s="424"/>
      <c r="L2120" s="268"/>
      <c r="M2120" s="45"/>
    </row>
    <row r="2121" spans="2:13" s="37" customFormat="1" x14ac:dyDescent="0.3">
      <c r="B2121" s="155"/>
      <c r="C2121" s="151"/>
      <c r="D2121" s="151"/>
      <c r="E2121" s="152"/>
      <c r="F2121" s="151"/>
      <c r="G2121" s="151"/>
      <c r="H2121" s="36"/>
      <c r="I2121" s="36"/>
      <c r="J2121" s="266"/>
      <c r="K2121" s="424"/>
      <c r="L2121" s="268"/>
      <c r="M2121" s="45"/>
    </row>
    <row r="2122" spans="2:13" s="37" customFormat="1" x14ac:dyDescent="0.3">
      <c r="B2122" s="155"/>
      <c r="C2122" s="151"/>
      <c r="D2122" s="151"/>
      <c r="E2122" s="152"/>
      <c r="F2122" s="151"/>
      <c r="G2122" s="151"/>
      <c r="H2122" s="36"/>
      <c r="I2122" s="36"/>
      <c r="J2122" s="266"/>
      <c r="K2122" s="424"/>
      <c r="L2122" s="268"/>
      <c r="M2122" s="45"/>
    </row>
    <row r="2123" spans="2:13" s="37" customFormat="1" x14ac:dyDescent="0.3">
      <c r="B2123" s="155"/>
      <c r="C2123" s="151"/>
      <c r="D2123" s="151"/>
      <c r="E2123" s="152"/>
      <c r="F2123" s="151"/>
      <c r="G2123" s="151"/>
      <c r="H2123" s="36"/>
      <c r="I2123" s="36"/>
      <c r="J2123" s="266"/>
      <c r="K2123" s="424"/>
      <c r="L2123" s="268"/>
      <c r="M2123" s="45"/>
    </row>
    <row r="2124" spans="2:13" s="37" customFormat="1" x14ac:dyDescent="0.3">
      <c r="B2124" s="155"/>
      <c r="C2124" s="151"/>
      <c r="D2124" s="151"/>
      <c r="E2124" s="152"/>
      <c r="F2124" s="151"/>
      <c r="G2124" s="151"/>
      <c r="H2124" s="36"/>
      <c r="I2124" s="36"/>
      <c r="J2124" s="266"/>
      <c r="K2124" s="424"/>
      <c r="L2124" s="268"/>
      <c r="M2124" s="45"/>
    </row>
    <row r="2125" spans="2:13" s="37" customFormat="1" x14ac:dyDescent="0.3">
      <c r="B2125" s="155"/>
      <c r="C2125" s="151"/>
      <c r="D2125" s="151"/>
      <c r="E2125" s="152"/>
      <c r="F2125" s="151"/>
      <c r="G2125" s="151"/>
      <c r="H2125" s="36"/>
      <c r="I2125" s="36"/>
      <c r="J2125" s="266"/>
      <c r="K2125" s="424"/>
      <c r="L2125" s="268"/>
      <c r="M2125" s="45"/>
    </row>
    <row r="2126" spans="2:13" s="37" customFormat="1" x14ac:dyDescent="0.3">
      <c r="B2126" s="155"/>
      <c r="C2126" s="151"/>
      <c r="D2126" s="151"/>
      <c r="E2126" s="152"/>
      <c r="F2126" s="151"/>
      <c r="G2126" s="151"/>
      <c r="H2126" s="36"/>
      <c r="I2126" s="36"/>
      <c r="J2126" s="266"/>
      <c r="K2126" s="424"/>
      <c r="L2126" s="268"/>
      <c r="M2126" s="45"/>
    </row>
    <row r="2127" spans="2:13" s="37" customFormat="1" x14ac:dyDescent="0.3">
      <c r="B2127" s="155"/>
      <c r="C2127" s="151"/>
      <c r="D2127" s="151"/>
      <c r="E2127" s="152"/>
      <c r="F2127" s="151"/>
      <c r="G2127" s="151"/>
      <c r="H2127" s="36"/>
      <c r="I2127" s="36"/>
      <c r="J2127" s="266"/>
      <c r="K2127" s="424"/>
      <c r="L2127" s="268"/>
      <c r="M2127" s="45"/>
    </row>
    <row r="2128" spans="2:13" s="37" customFormat="1" x14ac:dyDescent="0.3">
      <c r="B2128" s="155"/>
      <c r="C2128" s="151"/>
      <c r="D2128" s="151"/>
      <c r="E2128" s="152"/>
      <c r="F2128" s="151"/>
      <c r="G2128" s="151"/>
      <c r="H2128" s="36"/>
      <c r="I2128" s="36"/>
      <c r="J2128" s="266"/>
      <c r="K2128" s="424"/>
      <c r="L2128" s="268"/>
      <c r="M2128" s="45"/>
    </row>
    <row r="2129" spans="2:13" s="37" customFormat="1" x14ac:dyDescent="0.3">
      <c r="B2129" s="155"/>
      <c r="C2129" s="151"/>
      <c r="D2129" s="151"/>
      <c r="E2129" s="152"/>
      <c r="F2129" s="151"/>
      <c r="G2129" s="151"/>
      <c r="H2129" s="36"/>
      <c r="I2129" s="36"/>
      <c r="J2129" s="266"/>
      <c r="K2129" s="424"/>
      <c r="L2129" s="268"/>
      <c r="M2129" s="45"/>
    </row>
    <row r="2130" spans="2:13" s="37" customFormat="1" x14ac:dyDescent="0.3">
      <c r="B2130" s="155"/>
      <c r="C2130" s="151"/>
      <c r="D2130" s="151"/>
      <c r="E2130" s="152"/>
      <c r="F2130" s="151"/>
      <c r="G2130" s="151"/>
      <c r="H2130" s="36"/>
      <c r="I2130" s="36"/>
      <c r="J2130" s="266"/>
      <c r="K2130" s="424"/>
      <c r="L2130" s="268"/>
      <c r="M2130" s="45"/>
    </row>
    <row r="2131" spans="2:13" s="37" customFormat="1" x14ac:dyDescent="0.3">
      <c r="B2131" s="155"/>
      <c r="C2131" s="151"/>
      <c r="D2131" s="151"/>
      <c r="E2131" s="152"/>
      <c r="F2131" s="151"/>
      <c r="G2131" s="151"/>
      <c r="H2131" s="36"/>
      <c r="I2131" s="36"/>
      <c r="J2131" s="266"/>
      <c r="K2131" s="424"/>
      <c r="L2131" s="268"/>
      <c r="M2131" s="45"/>
    </row>
    <row r="2132" spans="2:13" s="37" customFormat="1" x14ac:dyDescent="0.3">
      <c r="B2132" s="155"/>
      <c r="C2132" s="151"/>
      <c r="D2132" s="151"/>
      <c r="E2132" s="152"/>
      <c r="F2132" s="151"/>
      <c r="G2132" s="151"/>
      <c r="H2132" s="36"/>
      <c r="I2132" s="36"/>
      <c r="J2132" s="266"/>
      <c r="K2132" s="424"/>
      <c r="L2132" s="268"/>
      <c r="M2132" s="45"/>
    </row>
    <row r="2133" spans="2:13" s="37" customFormat="1" x14ac:dyDescent="0.3">
      <c r="B2133" s="155"/>
      <c r="C2133" s="151"/>
      <c r="D2133" s="151"/>
      <c r="E2133" s="152"/>
      <c r="F2133" s="151"/>
      <c r="G2133" s="151"/>
      <c r="H2133" s="36"/>
      <c r="I2133" s="36"/>
      <c r="J2133" s="266"/>
      <c r="K2133" s="424"/>
      <c r="L2133" s="268"/>
      <c r="M2133" s="45"/>
    </row>
    <row r="2134" spans="2:13" s="37" customFormat="1" x14ac:dyDescent="0.3">
      <c r="B2134" s="155"/>
      <c r="C2134" s="151"/>
      <c r="D2134" s="151"/>
      <c r="E2134" s="152"/>
      <c r="F2134" s="151"/>
      <c r="G2134" s="151"/>
      <c r="H2134" s="36"/>
      <c r="I2134" s="36"/>
      <c r="J2134" s="266"/>
      <c r="K2134" s="424"/>
      <c r="L2134" s="268"/>
      <c r="M2134" s="45"/>
    </row>
    <row r="2135" spans="2:13" s="37" customFormat="1" x14ac:dyDescent="0.3">
      <c r="B2135" s="155"/>
      <c r="C2135" s="151"/>
      <c r="D2135" s="151"/>
      <c r="E2135" s="152"/>
      <c r="F2135" s="151"/>
      <c r="G2135" s="151"/>
      <c r="H2135" s="36"/>
      <c r="I2135" s="36"/>
      <c r="J2135" s="266"/>
      <c r="K2135" s="424"/>
      <c r="L2135" s="268"/>
      <c r="M2135" s="45"/>
    </row>
    <row r="2136" spans="2:13" s="37" customFormat="1" x14ac:dyDescent="0.3">
      <c r="B2136" s="155"/>
      <c r="C2136" s="151"/>
      <c r="D2136" s="151"/>
      <c r="E2136" s="152"/>
      <c r="F2136" s="151"/>
      <c r="G2136" s="151"/>
      <c r="H2136" s="36"/>
      <c r="I2136" s="36"/>
      <c r="J2136" s="266"/>
      <c r="K2136" s="424"/>
      <c r="L2136" s="268"/>
      <c r="M2136" s="45"/>
    </row>
    <row r="2137" spans="2:13" s="37" customFormat="1" x14ac:dyDescent="0.3">
      <c r="B2137" s="155"/>
      <c r="C2137" s="151"/>
      <c r="D2137" s="151"/>
      <c r="E2137" s="152"/>
      <c r="F2137" s="151"/>
      <c r="G2137" s="151"/>
      <c r="H2137" s="36"/>
      <c r="I2137" s="36"/>
      <c r="J2137" s="266"/>
      <c r="K2137" s="424"/>
      <c r="L2137" s="268"/>
      <c r="M2137" s="45"/>
    </row>
    <row r="2138" spans="2:13" s="37" customFormat="1" x14ac:dyDescent="0.3">
      <c r="B2138" s="155"/>
      <c r="C2138" s="151"/>
      <c r="D2138" s="151"/>
      <c r="E2138" s="152"/>
      <c r="F2138" s="151"/>
      <c r="G2138" s="151"/>
      <c r="H2138" s="36"/>
      <c r="I2138" s="36"/>
      <c r="J2138" s="266"/>
      <c r="K2138" s="424"/>
      <c r="L2138" s="268"/>
      <c r="M2138" s="45"/>
    </row>
    <row r="2139" spans="2:13" s="37" customFormat="1" x14ac:dyDescent="0.3">
      <c r="B2139" s="155"/>
      <c r="C2139" s="151"/>
      <c r="D2139" s="151"/>
      <c r="E2139" s="152"/>
      <c r="F2139" s="151"/>
      <c r="G2139" s="151"/>
      <c r="H2139" s="36"/>
      <c r="I2139" s="36"/>
      <c r="J2139" s="266"/>
      <c r="K2139" s="424"/>
      <c r="L2139" s="268"/>
      <c r="M2139" s="45"/>
    </row>
    <row r="2140" spans="2:13" s="37" customFormat="1" x14ac:dyDescent="0.3">
      <c r="B2140" s="155"/>
      <c r="C2140" s="151"/>
      <c r="D2140" s="151"/>
      <c r="E2140" s="152"/>
      <c r="F2140" s="151"/>
      <c r="G2140" s="151"/>
      <c r="H2140" s="36"/>
      <c r="I2140" s="36"/>
      <c r="J2140" s="266"/>
      <c r="K2140" s="424"/>
      <c r="L2140" s="268"/>
      <c r="M2140" s="45"/>
    </row>
    <row r="2141" spans="2:13" s="37" customFormat="1" x14ac:dyDescent="0.3">
      <c r="B2141" s="155"/>
      <c r="C2141" s="151"/>
      <c r="D2141" s="151"/>
      <c r="E2141" s="152"/>
      <c r="F2141" s="151"/>
      <c r="G2141" s="151"/>
      <c r="H2141" s="36"/>
      <c r="I2141" s="36"/>
      <c r="J2141" s="266"/>
      <c r="K2141" s="424"/>
      <c r="L2141" s="268"/>
      <c r="M2141" s="45"/>
    </row>
    <row r="2142" spans="2:13" s="37" customFormat="1" x14ac:dyDescent="0.3">
      <c r="B2142" s="155"/>
      <c r="C2142" s="151"/>
      <c r="D2142" s="151"/>
      <c r="E2142" s="152"/>
      <c r="F2142" s="151"/>
      <c r="G2142" s="151"/>
      <c r="H2142" s="36"/>
      <c r="I2142" s="36"/>
      <c r="J2142" s="266"/>
      <c r="K2142" s="424"/>
      <c r="L2142" s="268"/>
      <c r="M2142" s="45"/>
    </row>
    <row r="2143" spans="2:13" s="37" customFormat="1" x14ac:dyDescent="0.3">
      <c r="B2143" s="155"/>
      <c r="C2143" s="151"/>
      <c r="D2143" s="151"/>
      <c r="E2143" s="152"/>
      <c r="F2143" s="151"/>
      <c r="G2143" s="151"/>
      <c r="H2143" s="36"/>
      <c r="I2143" s="36"/>
      <c r="J2143" s="266"/>
      <c r="K2143" s="424"/>
      <c r="L2143" s="268"/>
      <c r="M2143" s="45"/>
    </row>
    <row r="2144" spans="2:13" s="37" customFormat="1" x14ac:dyDescent="0.3">
      <c r="B2144" s="155"/>
      <c r="C2144" s="151"/>
      <c r="D2144" s="151"/>
      <c r="E2144" s="152"/>
      <c r="F2144" s="151"/>
      <c r="G2144" s="151"/>
      <c r="H2144" s="36"/>
      <c r="I2144" s="36"/>
      <c r="J2144" s="266"/>
      <c r="K2144" s="424"/>
      <c r="L2144" s="268"/>
      <c r="M2144" s="45"/>
    </row>
    <row r="2145" spans="2:13" s="37" customFormat="1" x14ac:dyDescent="0.3">
      <c r="B2145" s="155"/>
      <c r="C2145" s="151"/>
      <c r="D2145" s="151"/>
      <c r="E2145" s="152"/>
      <c r="F2145" s="151"/>
      <c r="G2145" s="151"/>
      <c r="H2145" s="36"/>
      <c r="I2145" s="36"/>
      <c r="J2145" s="266"/>
      <c r="K2145" s="424"/>
      <c r="L2145" s="268"/>
      <c r="M2145" s="45"/>
    </row>
    <row r="2146" spans="2:13" s="37" customFormat="1" x14ac:dyDescent="0.3">
      <c r="B2146" s="155"/>
      <c r="C2146" s="151"/>
      <c r="D2146" s="151"/>
      <c r="E2146" s="152"/>
      <c r="F2146" s="151"/>
      <c r="G2146" s="151"/>
      <c r="H2146" s="36"/>
      <c r="I2146" s="36"/>
      <c r="J2146" s="266"/>
      <c r="K2146" s="424"/>
      <c r="L2146" s="268"/>
      <c r="M2146" s="45"/>
    </row>
    <row r="2147" spans="2:13" s="37" customFormat="1" x14ac:dyDescent="0.3">
      <c r="B2147" s="155"/>
      <c r="C2147" s="151"/>
      <c r="D2147" s="151"/>
      <c r="E2147" s="152"/>
      <c r="F2147" s="151"/>
      <c r="G2147" s="151"/>
      <c r="H2147" s="36"/>
      <c r="I2147" s="36"/>
      <c r="J2147" s="266"/>
      <c r="K2147" s="424"/>
      <c r="L2147" s="268"/>
      <c r="M2147" s="45"/>
    </row>
    <row r="2148" spans="2:13" s="37" customFormat="1" x14ac:dyDescent="0.3">
      <c r="B2148" s="155"/>
      <c r="C2148" s="151"/>
      <c r="D2148" s="151"/>
      <c r="E2148" s="152"/>
      <c r="F2148" s="151"/>
      <c r="G2148" s="151"/>
      <c r="H2148" s="36"/>
      <c r="I2148" s="36"/>
      <c r="J2148" s="266"/>
      <c r="K2148" s="424"/>
      <c r="L2148" s="268"/>
      <c r="M2148" s="45"/>
    </row>
    <row r="2149" spans="2:13" s="37" customFormat="1" x14ac:dyDescent="0.3">
      <c r="B2149" s="155"/>
      <c r="C2149" s="151"/>
      <c r="D2149" s="151"/>
      <c r="E2149" s="152"/>
      <c r="F2149" s="151"/>
      <c r="G2149" s="151"/>
      <c r="H2149" s="36"/>
      <c r="I2149" s="36"/>
      <c r="J2149" s="266"/>
      <c r="K2149" s="424"/>
      <c r="L2149" s="268"/>
      <c r="M2149" s="45"/>
    </row>
    <row r="2150" spans="2:13" s="37" customFormat="1" x14ac:dyDescent="0.3">
      <c r="B2150" s="155"/>
      <c r="C2150" s="151"/>
      <c r="D2150" s="151"/>
      <c r="E2150" s="152"/>
      <c r="F2150" s="151"/>
      <c r="G2150" s="151"/>
      <c r="H2150" s="36"/>
      <c r="I2150" s="36"/>
      <c r="J2150" s="266"/>
      <c r="K2150" s="424"/>
      <c r="L2150" s="268"/>
      <c r="M2150" s="45"/>
    </row>
    <row r="2151" spans="2:13" s="37" customFormat="1" x14ac:dyDescent="0.3">
      <c r="B2151" s="155"/>
      <c r="C2151" s="151"/>
      <c r="D2151" s="151"/>
      <c r="E2151" s="152"/>
      <c r="F2151" s="151"/>
      <c r="G2151" s="151"/>
      <c r="H2151" s="36"/>
      <c r="I2151" s="36"/>
      <c r="J2151" s="266"/>
      <c r="K2151" s="424"/>
      <c r="L2151" s="268"/>
      <c r="M2151" s="45"/>
    </row>
    <row r="2152" spans="2:13" s="37" customFormat="1" x14ac:dyDescent="0.3">
      <c r="B2152" s="155"/>
      <c r="C2152" s="151"/>
      <c r="D2152" s="151"/>
      <c r="E2152" s="152"/>
      <c r="F2152" s="151"/>
      <c r="G2152" s="151"/>
      <c r="H2152" s="36"/>
      <c r="I2152" s="36"/>
      <c r="J2152" s="266"/>
      <c r="K2152" s="424"/>
      <c r="L2152" s="268"/>
      <c r="M2152" s="45"/>
    </row>
    <row r="2153" spans="2:13" s="37" customFormat="1" x14ac:dyDescent="0.3">
      <c r="B2153" s="155"/>
      <c r="C2153" s="151"/>
      <c r="D2153" s="151"/>
      <c r="E2153" s="152"/>
      <c r="F2153" s="151"/>
      <c r="G2153" s="151"/>
      <c r="H2153" s="36"/>
      <c r="I2153" s="36"/>
      <c r="J2153" s="266"/>
      <c r="K2153" s="424"/>
      <c r="L2153" s="268"/>
      <c r="M2153" s="45"/>
    </row>
    <row r="2154" spans="2:13" s="37" customFormat="1" x14ac:dyDescent="0.3">
      <c r="B2154" s="155"/>
      <c r="C2154" s="151"/>
      <c r="D2154" s="151"/>
      <c r="E2154" s="152"/>
      <c r="F2154" s="151"/>
      <c r="G2154" s="151"/>
      <c r="H2154" s="36"/>
      <c r="I2154" s="36"/>
      <c r="J2154" s="266"/>
      <c r="K2154" s="424"/>
      <c r="L2154" s="268"/>
      <c r="M2154" s="45"/>
    </row>
    <row r="2155" spans="2:13" s="37" customFormat="1" x14ac:dyDescent="0.3">
      <c r="B2155" s="155"/>
      <c r="C2155" s="151"/>
      <c r="D2155" s="151"/>
      <c r="E2155" s="152"/>
      <c r="F2155" s="151"/>
      <c r="G2155" s="151"/>
      <c r="H2155" s="36"/>
      <c r="I2155" s="36"/>
      <c r="J2155" s="266"/>
      <c r="K2155" s="424"/>
      <c r="L2155" s="268"/>
      <c r="M2155" s="45"/>
    </row>
    <row r="2156" spans="2:13" s="37" customFormat="1" x14ac:dyDescent="0.3">
      <c r="B2156" s="155"/>
      <c r="C2156" s="151"/>
      <c r="D2156" s="151"/>
      <c r="E2156" s="152"/>
      <c r="F2156" s="151"/>
      <c r="G2156" s="151"/>
      <c r="H2156" s="36"/>
      <c r="I2156" s="36"/>
      <c r="J2156" s="266"/>
      <c r="K2156" s="424"/>
      <c r="L2156" s="268"/>
      <c r="M2156" s="45"/>
    </row>
    <row r="2157" spans="2:13" s="37" customFormat="1" x14ac:dyDescent="0.3">
      <c r="B2157" s="155"/>
      <c r="C2157" s="151"/>
      <c r="D2157" s="151"/>
      <c r="E2157" s="152"/>
      <c r="F2157" s="151"/>
      <c r="G2157" s="151"/>
      <c r="H2157" s="36"/>
      <c r="I2157" s="36"/>
      <c r="J2157" s="266"/>
      <c r="K2157" s="424"/>
      <c r="L2157" s="268"/>
      <c r="M2157" s="45"/>
    </row>
    <row r="2158" spans="2:13" s="37" customFormat="1" x14ac:dyDescent="0.3">
      <c r="B2158" s="155"/>
      <c r="C2158" s="151"/>
      <c r="D2158" s="151"/>
      <c r="E2158" s="152"/>
      <c r="F2158" s="151"/>
      <c r="G2158" s="151"/>
      <c r="H2158" s="36"/>
      <c r="I2158" s="36"/>
      <c r="J2158" s="266"/>
      <c r="K2158" s="424"/>
      <c r="L2158" s="268"/>
      <c r="M2158" s="45"/>
    </row>
    <row r="2159" spans="2:13" s="37" customFormat="1" x14ac:dyDescent="0.3">
      <c r="B2159" s="155"/>
      <c r="C2159" s="151"/>
      <c r="D2159" s="151"/>
      <c r="E2159" s="152"/>
      <c r="F2159" s="151"/>
      <c r="G2159" s="151"/>
      <c r="H2159" s="36"/>
      <c r="I2159" s="36"/>
      <c r="J2159" s="266"/>
      <c r="K2159" s="424"/>
      <c r="L2159" s="268"/>
      <c r="M2159" s="45"/>
    </row>
    <row r="2160" spans="2:13" s="37" customFormat="1" x14ac:dyDescent="0.3">
      <c r="B2160" s="155"/>
      <c r="C2160" s="151"/>
      <c r="D2160" s="151"/>
      <c r="E2160" s="152"/>
      <c r="F2160" s="151"/>
      <c r="G2160" s="151"/>
      <c r="H2160" s="36"/>
      <c r="I2160" s="36"/>
      <c r="J2160" s="266"/>
      <c r="K2160" s="424"/>
      <c r="L2160" s="268"/>
      <c r="M2160" s="45"/>
    </row>
    <row r="2161" spans="2:13" s="37" customFormat="1" x14ac:dyDescent="0.3">
      <c r="B2161" s="155"/>
      <c r="C2161" s="151"/>
      <c r="D2161" s="151"/>
      <c r="E2161" s="152"/>
      <c r="F2161" s="151"/>
      <c r="G2161" s="151"/>
      <c r="H2161" s="36"/>
      <c r="I2161" s="36"/>
      <c r="J2161" s="266"/>
      <c r="K2161" s="424"/>
      <c r="L2161" s="268"/>
      <c r="M2161" s="45"/>
    </row>
    <row r="2162" spans="2:13" s="37" customFormat="1" x14ac:dyDescent="0.3">
      <c r="B2162" s="155"/>
      <c r="C2162" s="151"/>
      <c r="D2162" s="151"/>
      <c r="E2162" s="152"/>
      <c r="F2162" s="151"/>
      <c r="G2162" s="151"/>
      <c r="H2162" s="36"/>
      <c r="I2162" s="36"/>
      <c r="J2162" s="266"/>
      <c r="K2162" s="424"/>
      <c r="L2162" s="268"/>
      <c r="M2162" s="45"/>
    </row>
    <row r="2163" spans="2:13" s="37" customFormat="1" x14ac:dyDescent="0.3">
      <c r="B2163" s="155"/>
      <c r="C2163" s="151"/>
      <c r="D2163" s="151"/>
      <c r="E2163" s="152"/>
      <c r="F2163" s="151"/>
      <c r="G2163" s="151"/>
      <c r="H2163" s="36"/>
      <c r="I2163" s="36"/>
      <c r="J2163" s="266"/>
      <c r="K2163" s="424"/>
      <c r="L2163" s="268"/>
      <c r="M2163" s="45"/>
    </row>
    <row r="2164" spans="2:13" s="37" customFormat="1" x14ac:dyDescent="0.3">
      <c r="B2164" s="155"/>
      <c r="C2164" s="151"/>
      <c r="D2164" s="151"/>
      <c r="E2164" s="152"/>
      <c r="F2164" s="151"/>
      <c r="G2164" s="151"/>
      <c r="H2164" s="36"/>
      <c r="I2164" s="36"/>
      <c r="J2164" s="266"/>
      <c r="K2164" s="424"/>
      <c r="L2164" s="268"/>
      <c r="M2164" s="45"/>
    </row>
    <row r="2165" spans="2:13" s="37" customFormat="1" x14ac:dyDescent="0.3">
      <c r="B2165" s="155"/>
      <c r="C2165" s="151"/>
      <c r="D2165" s="151"/>
      <c r="E2165" s="152"/>
      <c r="F2165" s="151"/>
      <c r="G2165" s="151"/>
      <c r="H2165" s="36"/>
      <c r="I2165" s="36"/>
      <c r="J2165" s="266"/>
      <c r="K2165" s="424"/>
      <c r="L2165" s="268"/>
      <c r="M2165" s="45"/>
    </row>
    <row r="2166" spans="2:13" s="37" customFormat="1" x14ac:dyDescent="0.3">
      <c r="B2166" s="155"/>
      <c r="C2166" s="151"/>
      <c r="D2166" s="151"/>
      <c r="E2166" s="152"/>
      <c r="F2166" s="151"/>
      <c r="G2166" s="151"/>
      <c r="H2166" s="36"/>
      <c r="I2166" s="36"/>
      <c r="J2166" s="266"/>
      <c r="K2166" s="424"/>
      <c r="L2166" s="268"/>
      <c r="M2166" s="45"/>
    </row>
    <row r="2167" spans="2:13" s="37" customFormat="1" x14ac:dyDescent="0.3">
      <c r="B2167" s="155"/>
      <c r="C2167" s="151"/>
      <c r="D2167" s="151"/>
      <c r="E2167" s="152"/>
      <c r="F2167" s="151"/>
      <c r="G2167" s="151"/>
      <c r="H2167" s="36"/>
      <c r="I2167" s="36"/>
      <c r="J2167" s="266"/>
      <c r="K2167" s="424"/>
      <c r="L2167" s="268"/>
      <c r="M2167" s="45"/>
    </row>
    <row r="2168" spans="2:13" s="37" customFormat="1" x14ac:dyDescent="0.3">
      <c r="B2168" s="155"/>
      <c r="C2168" s="151"/>
      <c r="D2168" s="151"/>
      <c r="E2168" s="152"/>
      <c r="F2168" s="151"/>
      <c r="G2168" s="151"/>
      <c r="H2168" s="36"/>
      <c r="I2168" s="36"/>
      <c r="J2168" s="266"/>
      <c r="K2168" s="424"/>
      <c r="L2168" s="268"/>
      <c r="M2168" s="45"/>
    </row>
    <row r="2169" spans="2:13" s="37" customFormat="1" x14ac:dyDescent="0.3">
      <c r="B2169" s="155"/>
      <c r="C2169" s="151"/>
      <c r="D2169" s="151"/>
      <c r="E2169" s="152"/>
      <c r="F2169" s="151"/>
      <c r="G2169" s="151"/>
      <c r="H2169" s="36"/>
      <c r="I2169" s="36"/>
      <c r="J2169" s="266"/>
      <c r="K2169" s="424"/>
      <c r="L2169" s="268"/>
      <c r="M2169" s="45"/>
    </row>
    <row r="2170" spans="2:13" s="37" customFormat="1" x14ac:dyDescent="0.3">
      <c r="B2170" s="155"/>
      <c r="C2170" s="151"/>
      <c r="D2170" s="151"/>
      <c r="E2170" s="152"/>
      <c r="F2170" s="151"/>
      <c r="G2170" s="151"/>
      <c r="H2170" s="36"/>
      <c r="I2170" s="36"/>
      <c r="J2170" s="266"/>
      <c r="K2170" s="424"/>
      <c r="L2170" s="268"/>
      <c r="M2170" s="45"/>
    </row>
    <row r="2171" spans="2:13" s="37" customFormat="1" x14ac:dyDescent="0.3">
      <c r="B2171" s="155"/>
      <c r="C2171" s="151"/>
      <c r="D2171" s="151"/>
      <c r="E2171" s="152"/>
      <c r="F2171" s="151"/>
      <c r="G2171" s="151"/>
      <c r="H2171" s="36"/>
      <c r="I2171" s="36"/>
      <c r="J2171" s="266"/>
      <c r="K2171" s="424"/>
      <c r="L2171" s="268"/>
      <c r="M2171" s="45"/>
    </row>
    <row r="2172" spans="2:13" s="37" customFormat="1" x14ac:dyDescent="0.3">
      <c r="B2172" s="155"/>
      <c r="C2172" s="151"/>
      <c r="D2172" s="151"/>
      <c r="E2172" s="152"/>
      <c r="F2172" s="151"/>
      <c r="G2172" s="151"/>
      <c r="H2172" s="36"/>
      <c r="I2172" s="36"/>
      <c r="J2172" s="266"/>
      <c r="K2172" s="424"/>
      <c r="L2172" s="268"/>
      <c r="M2172" s="45"/>
    </row>
    <row r="2173" spans="2:13" s="37" customFormat="1" x14ac:dyDescent="0.3">
      <c r="B2173" s="155"/>
      <c r="C2173" s="151"/>
      <c r="D2173" s="151"/>
      <c r="E2173" s="152"/>
      <c r="F2173" s="151"/>
      <c r="G2173" s="151"/>
      <c r="H2173" s="36"/>
      <c r="I2173" s="36"/>
      <c r="J2173" s="266"/>
      <c r="K2173" s="424"/>
      <c r="L2173" s="268"/>
      <c r="M2173" s="45"/>
    </row>
    <row r="2174" spans="2:13" s="37" customFormat="1" x14ac:dyDescent="0.3">
      <c r="B2174" s="155"/>
      <c r="C2174" s="151"/>
      <c r="D2174" s="151"/>
      <c r="E2174" s="152"/>
      <c r="F2174" s="151"/>
      <c r="G2174" s="151"/>
      <c r="H2174" s="36"/>
      <c r="I2174" s="36"/>
      <c r="J2174" s="266"/>
      <c r="K2174" s="424"/>
      <c r="L2174" s="268"/>
      <c r="M2174" s="45"/>
    </row>
    <row r="2175" spans="2:13" s="37" customFormat="1" x14ac:dyDescent="0.3">
      <c r="B2175" s="155"/>
      <c r="C2175" s="151"/>
      <c r="D2175" s="151"/>
      <c r="E2175" s="152"/>
      <c r="F2175" s="151"/>
      <c r="G2175" s="151"/>
      <c r="H2175" s="36"/>
      <c r="I2175" s="36"/>
      <c r="J2175" s="266"/>
      <c r="K2175" s="424"/>
      <c r="L2175" s="268"/>
      <c r="M2175" s="45"/>
    </row>
    <row r="2176" spans="2:13" s="37" customFormat="1" x14ac:dyDescent="0.3">
      <c r="B2176" s="155"/>
      <c r="C2176" s="151"/>
      <c r="D2176" s="151"/>
      <c r="E2176" s="152"/>
      <c r="F2176" s="151"/>
      <c r="G2176" s="151"/>
      <c r="H2176" s="36"/>
      <c r="I2176" s="36"/>
      <c r="J2176" s="266"/>
      <c r="K2176" s="424"/>
      <c r="L2176" s="268"/>
      <c r="M2176" s="45"/>
    </row>
    <row r="2177" spans="2:13" s="37" customFormat="1" x14ac:dyDescent="0.3">
      <c r="B2177" s="155"/>
      <c r="C2177" s="151"/>
      <c r="D2177" s="151"/>
      <c r="E2177" s="152"/>
      <c r="F2177" s="151"/>
      <c r="G2177" s="151"/>
      <c r="H2177" s="36"/>
      <c r="I2177" s="36"/>
      <c r="J2177" s="266"/>
      <c r="K2177" s="424"/>
      <c r="L2177" s="268"/>
      <c r="M2177" s="45"/>
    </row>
    <row r="2178" spans="2:13" s="37" customFormat="1" x14ac:dyDescent="0.3">
      <c r="B2178" s="155"/>
      <c r="C2178" s="151"/>
      <c r="D2178" s="151"/>
      <c r="E2178" s="152"/>
      <c r="F2178" s="151"/>
      <c r="G2178" s="151"/>
      <c r="H2178" s="36"/>
      <c r="I2178" s="36"/>
      <c r="J2178" s="266"/>
      <c r="K2178" s="424"/>
      <c r="L2178" s="268"/>
      <c r="M2178" s="45"/>
    </row>
    <row r="2179" spans="2:13" s="37" customFormat="1" x14ac:dyDescent="0.3">
      <c r="B2179" s="155"/>
      <c r="C2179" s="151"/>
      <c r="D2179" s="151"/>
      <c r="E2179" s="152"/>
      <c r="F2179" s="151"/>
      <c r="G2179" s="151"/>
      <c r="H2179" s="36"/>
      <c r="I2179" s="36"/>
      <c r="J2179" s="266"/>
      <c r="K2179" s="424"/>
      <c r="L2179" s="268"/>
      <c r="M2179" s="45"/>
    </row>
    <row r="2180" spans="2:13" s="37" customFormat="1" x14ac:dyDescent="0.3">
      <c r="B2180" s="155"/>
      <c r="C2180" s="151"/>
      <c r="D2180" s="151"/>
      <c r="E2180" s="152"/>
      <c r="F2180" s="151"/>
      <c r="G2180" s="151"/>
      <c r="H2180" s="36"/>
      <c r="I2180" s="36"/>
      <c r="J2180" s="266"/>
      <c r="K2180" s="424"/>
      <c r="L2180" s="268"/>
      <c r="M2180" s="45"/>
    </row>
    <row r="2181" spans="2:13" s="37" customFormat="1" x14ac:dyDescent="0.3">
      <c r="B2181" s="155"/>
      <c r="C2181" s="151"/>
      <c r="D2181" s="151"/>
      <c r="E2181" s="152"/>
      <c r="F2181" s="151"/>
      <c r="G2181" s="151"/>
      <c r="H2181" s="36"/>
      <c r="I2181" s="36"/>
      <c r="J2181" s="266"/>
      <c r="K2181" s="424"/>
      <c r="L2181" s="268"/>
      <c r="M2181" s="45"/>
    </row>
    <row r="2182" spans="2:13" s="37" customFormat="1" x14ac:dyDescent="0.3">
      <c r="B2182" s="155"/>
      <c r="C2182" s="151"/>
      <c r="D2182" s="151"/>
      <c r="E2182" s="152"/>
      <c r="F2182" s="151"/>
      <c r="G2182" s="151"/>
      <c r="H2182" s="36"/>
      <c r="I2182" s="36"/>
      <c r="J2182" s="266"/>
      <c r="K2182" s="424"/>
      <c r="L2182" s="268"/>
      <c r="M2182" s="45"/>
    </row>
    <row r="2183" spans="2:13" s="37" customFormat="1" x14ac:dyDescent="0.3">
      <c r="B2183" s="155"/>
      <c r="C2183" s="151"/>
      <c r="D2183" s="151"/>
      <c r="E2183" s="152"/>
      <c r="F2183" s="151"/>
      <c r="G2183" s="151"/>
      <c r="H2183" s="36"/>
      <c r="I2183" s="36"/>
      <c r="J2183" s="266"/>
      <c r="K2183" s="424"/>
      <c r="L2183" s="268"/>
      <c r="M2183" s="45"/>
    </row>
    <row r="2184" spans="2:13" s="37" customFormat="1" x14ac:dyDescent="0.3">
      <c r="B2184" s="155"/>
      <c r="C2184" s="151"/>
      <c r="D2184" s="151"/>
      <c r="E2184" s="152"/>
      <c r="F2184" s="151"/>
      <c r="G2184" s="151"/>
      <c r="H2184" s="36"/>
      <c r="I2184" s="36"/>
      <c r="J2184" s="266"/>
      <c r="K2184" s="424"/>
      <c r="L2184" s="268"/>
      <c r="M2184" s="45"/>
    </row>
    <row r="2185" spans="2:13" s="37" customFormat="1" x14ac:dyDescent="0.3">
      <c r="B2185" s="155"/>
      <c r="C2185" s="151"/>
      <c r="D2185" s="151"/>
      <c r="E2185" s="152"/>
      <c r="F2185" s="151"/>
      <c r="G2185" s="151"/>
      <c r="H2185" s="36"/>
      <c r="I2185" s="36"/>
      <c r="J2185" s="266"/>
      <c r="K2185" s="424"/>
      <c r="L2185" s="268"/>
      <c r="M2185" s="45"/>
    </row>
    <row r="2186" spans="2:13" s="37" customFormat="1" x14ac:dyDescent="0.3">
      <c r="B2186" s="155"/>
      <c r="C2186" s="151"/>
      <c r="D2186" s="151"/>
      <c r="E2186" s="152"/>
      <c r="F2186" s="151"/>
      <c r="G2186" s="151"/>
      <c r="H2186" s="36"/>
      <c r="I2186" s="36"/>
      <c r="J2186" s="266"/>
      <c r="K2186" s="424"/>
      <c r="L2186" s="268"/>
      <c r="M2186" s="45"/>
    </row>
    <row r="2187" spans="2:13" s="37" customFormat="1" x14ac:dyDescent="0.3">
      <c r="B2187" s="155"/>
      <c r="C2187" s="151"/>
      <c r="D2187" s="151"/>
      <c r="E2187" s="152"/>
      <c r="F2187" s="151"/>
      <c r="G2187" s="151"/>
      <c r="H2187" s="36"/>
      <c r="I2187" s="36"/>
      <c r="J2187" s="266"/>
      <c r="K2187" s="424"/>
      <c r="L2187" s="268"/>
      <c r="M2187" s="45"/>
    </row>
    <row r="2188" spans="2:13" s="37" customFormat="1" x14ac:dyDescent="0.3">
      <c r="B2188" s="155"/>
      <c r="C2188" s="151"/>
      <c r="D2188" s="151"/>
      <c r="E2188" s="152"/>
      <c r="F2188" s="151"/>
      <c r="G2188" s="151"/>
      <c r="H2188" s="36"/>
      <c r="I2188" s="36"/>
      <c r="J2188" s="266"/>
      <c r="K2188" s="424"/>
      <c r="L2188" s="268"/>
      <c r="M2188" s="45"/>
    </row>
    <row r="2189" spans="2:13" s="37" customFormat="1" x14ac:dyDescent="0.3">
      <c r="B2189" s="155"/>
      <c r="C2189" s="151"/>
      <c r="D2189" s="151"/>
      <c r="E2189" s="152"/>
      <c r="F2189" s="151"/>
      <c r="G2189" s="151"/>
      <c r="H2189" s="36"/>
      <c r="I2189" s="36"/>
      <c r="J2189" s="266"/>
      <c r="K2189" s="424"/>
      <c r="L2189" s="268"/>
      <c r="M2189" s="45"/>
    </row>
    <row r="2190" spans="2:13" s="37" customFormat="1" x14ac:dyDescent="0.3">
      <c r="B2190" s="155"/>
      <c r="C2190" s="151"/>
      <c r="D2190" s="151"/>
      <c r="E2190" s="152"/>
      <c r="F2190" s="151"/>
      <c r="G2190" s="151"/>
      <c r="H2190" s="36"/>
      <c r="I2190" s="36"/>
      <c r="J2190" s="266"/>
      <c r="K2190" s="424"/>
      <c r="L2190" s="268"/>
      <c r="M2190" s="45"/>
    </row>
    <row r="2191" spans="2:13" s="37" customFormat="1" x14ac:dyDescent="0.3">
      <c r="B2191" s="155"/>
      <c r="C2191" s="151"/>
      <c r="D2191" s="151"/>
      <c r="E2191" s="152"/>
      <c r="F2191" s="151"/>
      <c r="G2191" s="151"/>
      <c r="H2191" s="36"/>
      <c r="I2191" s="36"/>
      <c r="J2191" s="266"/>
      <c r="K2191" s="424"/>
      <c r="L2191" s="268"/>
      <c r="M2191" s="45"/>
    </row>
    <row r="2192" spans="2:13" s="37" customFormat="1" x14ac:dyDescent="0.3">
      <c r="B2192" s="155"/>
      <c r="C2192" s="151"/>
      <c r="D2192" s="151"/>
      <c r="E2192" s="152"/>
      <c r="F2192" s="151"/>
      <c r="G2192" s="151"/>
      <c r="H2192" s="36"/>
      <c r="I2192" s="36"/>
      <c r="J2192" s="266"/>
      <c r="K2192" s="424"/>
      <c r="L2192" s="268"/>
      <c r="M2192" s="45"/>
    </row>
    <row r="2193" spans="2:13" s="37" customFormat="1" x14ac:dyDescent="0.3">
      <c r="B2193" s="155"/>
      <c r="C2193" s="151"/>
      <c r="D2193" s="151"/>
      <c r="E2193" s="152"/>
      <c r="F2193" s="151"/>
      <c r="G2193" s="151"/>
      <c r="H2193" s="36"/>
      <c r="I2193" s="36"/>
      <c r="J2193" s="266"/>
      <c r="K2193" s="424"/>
      <c r="L2193" s="268"/>
      <c r="M2193" s="45"/>
    </row>
    <row r="2194" spans="2:13" s="37" customFormat="1" x14ac:dyDescent="0.3">
      <c r="B2194" s="155"/>
      <c r="C2194" s="151"/>
      <c r="D2194" s="151"/>
      <c r="E2194" s="152"/>
      <c r="F2194" s="151"/>
      <c r="G2194" s="151"/>
      <c r="H2194" s="36"/>
      <c r="I2194" s="36"/>
      <c r="J2194" s="266"/>
      <c r="K2194" s="424"/>
      <c r="L2194" s="268"/>
      <c r="M2194" s="45"/>
    </row>
    <row r="2195" spans="2:13" s="37" customFormat="1" x14ac:dyDescent="0.3">
      <c r="B2195" s="155"/>
      <c r="C2195" s="151"/>
      <c r="D2195" s="151"/>
      <c r="E2195" s="152"/>
      <c r="F2195" s="151"/>
      <c r="G2195" s="151"/>
      <c r="H2195" s="36"/>
      <c r="I2195" s="36"/>
      <c r="J2195" s="266"/>
      <c r="K2195" s="424"/>
      <c r="L2195" s="268"/>
      <c r="M2195" s="45"/>
    </row>
    <row r="2196" spans="2:13" s="37" customFormat="1" x14ac:dyDescent="0.3">
      <c r="B2196" s="155"/>
      <c r="C2196" s="151"/>
      <c r="D2196" s="151"/>
      <c r="E2196" s="152"/>
      <c r="F2196" s="151"/>
      <c r="G2196" s="151"/>
      <c r="H2196" s="36"/>
      <c r="I2196" s="36"/>
      <c r="J2196" s="266"/>
      <c r="K2196" s="424"/>
      <c r="L2196" s="268"/>
      <c r="M2196" s="45"/>
    </row>
    <row r="2197" spans="2:13" s="37" customFormat="1" x14ac:dyDescent="0.3">
      <c r="B2197" s="155"/>
      <c r="C2197" s="151"/>
      <c r="D2197" s="151"/>
      <c r="E2197" s="152"/>
      <c r="F2197" s="151"/>
      <c r="G2197" s="151"/>
      <c r="H2197" s="36"/>
      <c r="I2197" s="36"/>
      <c r="J2197" s="266"/>
      <c r="K2197" s="424"/>
      <c r="L2197" s="268"/>
      <c r="M2197" s="45"/>
    </row>
    <row r="2198" spans="2:13" s="37" customFormat="1" x14ac:dyDescent="0.3">
      <c r="B2198" s="155"/>
      <c r="C2198" s="151"/>
      <c r="D2198" s="151"/>
      <c r="E2198" s="152"/>
      <c r="F2198" s="151"/>
      <c r="G2198" s="151"/>
      <c r="H2198" s="36"/>
      <c r="I2198" s="36"/>
      <c r="J2198" s="266"/>
      <c r="K2198" s="424"/>
      <c r="L2198" s="268"/>
      <c r="M2198" s="45"/>
    </row>
    <row r="2199" spans="2:13" s="37" customFormat="1" x14ac:dyDescent="0.3">
      <c r="B2199" s="155"/>
      <c r="C2199" s="151"/>
      <c r="D2199" s="151"/>
      <c r="E2199" s="152"/>
      <c r="F2199" s="151"/>
      <c r="G2199" s="151"/>
      <c r="H2199" s="36"/>
      <c r="I2199" s="36"/>
      <c r="J2199" s="266"/>
      <c r="K2199" s="424"/>
      <c r="L2199" s="268"/>
      <c r="M2199" s="45"/>
    </row>
    <row r="2200" spans="2:13" s="37" customFormat="1" x14ac:dyDescent="0.3">
      <c r="B2200" s="155"/>
      <c r="C2200" s="151"/>
      <c r="D2200" s="151"/>
      <c r="E2200" s="152"/>
      <c r="F2200" s="151"/>
      <c r="G2200" s="151"/>
      <c r="H2200" s="36"/>
      <c r="I2200" s="36"/>
      <c r="J2200" s="266"/>
      <c r="K2200" s="424"/>
      <c r="L2200" s="268"/>
      <c r="M2200" s="45"/>
    </row>
    <row r="2201" spans="2:13" s="37" customFormat="1" x14ac:dyDescent="0.3">
      <c r="B2201" s="155"/>
      <c r="C2201" s="151"/>
      <c r="D2201" s="151"/>
      <c r="E2201" s="152"/>
      <c r="F2201" s="151"/>
      <c r="G2201" s="151"/>
      <c r="H2201" s="36"/>
      <c r="I2201" s="36"/>
      <c r="J2201" s="266"/>
      <c r="K2201" s="424"/>
      <c r="L2201" s="268"/>
      <c r="M2201" s="45"/>
    </row>
    <row r="2202" spans="2:13" s="37" customFormat="1" x14ac:dyDescent="0.3">
      <c r="B2202" s="155"/>
      <c r="C2202" s="151"/>
      <c r="D2202" s="151"/>
      <c r="E2202" s="152"/>
      <c r="F2202" s="151"/>
      <c r="G2202" s="151"/>
      <c r="H2202" s="36"/>
      <c r="I2202" s="36"/>
      <c r="J2202" s="266"/>
      <c r="K2202" s="424"/>
      <c r="L2202" s="268"/>
      <c r="M2202" s="45"/>
    </row>
    <row r="2203" spans="2:13" s="37" customFormat="1" x14ac:dyDescent="0.3">
      <c r="B2203" s="155"/>
      <c r="C2203" s="151"/>
      <c r="D2203" s="151"/>
      <c r="E2203" s="152"/>
      <c r="F2203" s="151"/>
      <c r="G2203" s="151"/>
      <c r="H2203" s="36"/>
      <c r="I2203" s="36"/>
      <c r="J2203" s="266"/>
      <c r="K2203" s="424"/>
      <c r="L2203" s="268"/>
      <c r="M2203" s="45"/>
    </row>
    <row r="2204" spans="2:13" s="37" customFormat="1" x14ac:dyDescent="0.3">
      <c r="B2204" s="155"/>
      <c r="C2204" s="151"/>
      <c r="D2204" s="151"/>
      <c r="E2204" s="152"/>
      <c r="F2204" s="151"/>
      <c r="G2204" s="151"/>
      <c r="H2204" s="36"/>
      <c r="I2204" s="36"/>
      <c r="J2204" s="266"/>
      <c r="K2204" s="424"/>
      <c r="L2204" s="268"/>
      <c r="M2204" s="45"/>
    </row>
    <row r="2205" spans="2:13" s="37" customFormat="1" x14ac:dyDescent="0.3">
      <c r="B2205" s="155"/>
      <c r="C2205" s="151"/>
      <c r="D2205" s="151"/>
      <c r="E2205" s="152"/>
      <c r="F2205" s="151"/>
      <c r="G2205" s="151"/>
      <c r="H2205" s="36"/>
      <c r="I2205" s="36"/>
      <c r="J2205" s="266"/>
      <c r="K2205" s="424"/>
      <c r="L2205" s="268"/>
      <c r="M2205" s="45"/>
    </row>
    <row r="2206" spans="2:13" s="37" customFormat="1" x14ac:dyDescent="0.3">
      <c r="B2206" s="155"/>
      <c r="C2206" s="151"/>
      <c r="D2206" s="151"/>
      <c r="E2206" s="152"/>
      <c r="F2206" s="151"/>
      <c r="G2206" s="151"/>
      <c r="H2206" s="36"/>
      <c r="I2206" s="36"/>
      <c r="J2206" s="266"/>
      <c r="K2206" s="424"/>
      <c r="L2206" s="268"/>
      <c r="M2206" s="45"/>
    </row>
    <row r="2207" spans="2:13" s="37" customFormat="1" x14ac:dyDescent="0.3">
      <c r="B2207" s="155"/>
      <c r="C2207" s="151"/>
      <c r="D2207" s="151"/>
      <c r="E2207" s="152"/>
      <c r="F2207" s="151"/>
      <c r="G2207" s="151"/>
      <c r="H2207" s="36"/>
      <c r="I2207" s="36"/>
      <c r="J2207" s="266"/>
      <c r="K2207" s="424"/>
      <c r="L2207" s="268"/>
      <c r="M2207" s="45"/>
    </row>
    <row r="2208" spans="2:13" s="37" customFormat="1" x14ac:dyDescent="0.3">
      <c r="B2208" s="155"/>
      <c r="C2208" s="151"/>
      <c r="D2208" s="151"/>
      <c r="E2208" s="152"/>
      <c r="F2208" s="151"/>
      <c r="G2208" s="151"/>
      <c r="H2208" s="36"/>
      <c r="I2208" s="36"/>
      <c r="J2208" s="266"/>
      <c r="K2208" s="424"/>
      <c r="L2208" s="268"/>
      <c r="M2208" s="45"/>
    </row>
    <row r="2209" spans="2:13" s="37" customFormat="1" x14ac:dyDescent="0.3">
      <c r="B2209" s="155"/>
      <c r="C2209" s="151"/>
      <c r="D2209" s="151"/>
      <c r="E2209" s="152"/>
      <c r="F2209" s="151"/>
      <c r="G2209" s="151"/>
      <c r="H2209" s="36"/>
      <c r="I2209" s="36"/>
      <c r="J2209" s="266"/>
      <c r="K2209" s="424"/>
      <c r="L2209" s="268"/>
      <c r="M2209" s="45"/>
    </row>
    <row r="2210" spans="2:13" s="37" customFormat="1" x14ac:dyDescent="0.3">
      <c r="B2210" s="155"/>
      <c r="C2210" s="151"/>
      <c r="D2210" s="151"/>
      <c r="E2210" s="152"/>
      <c r="F2210" s="151"/>
      <c r="G2210" s="151"/>
      <c r="H2210" s="36"/>
      <c r="I2210" s="36"/>
      <c r="J2210" s="266"/>
      <c r="K2210" s="424"/>
      <c r="L2210" s="268"/>
      <c r="M2210" s="45"/>
    </row>
    <row r="2211" spans="2:13" s="37" customFormat="1" x14ac:dyDescent="0.3">
      <c r="B2211" s="155"/>
      <c r="C2211" s="151"/>
      <c r="D2211" s="151"/>
      <c r="E2211" s="152"/>
      <c r="F2211" s="151"/>
      <c r="G2211" s="151"/>
      <c r="H2211" s="36"/>
      <c r="I2211" s="36"/>
      <c r="J2211" s="266"/>
      <c r="K2211" s="424"/>
      <c r="L2211" s="268"/>
      <c r="M2211" s="45"/>
    </row>
    <row r="2212" spans="2:13" s="37" customFormat="1" x14ac:dyDescent="0.3">
      <c r="B2212" s="155"/>
      <c r="C2212" s="151"/>
      <c r="D2212" s="151"/>
      <c r="E2212" s="152"/>
      <c r="F2212" s="151"/>
      <c r="G2212" s="151"/>
      <c r="H2212" s="36"/>
      <c r="I2212" s="36"/>
      <c r="J2212" s="266"/>
      <c r="K2212" s="424"/>
      <c r="L2212" s="268"/>
      <c r="M2212" s="45"/>
    </row>
    <row r="2213" spans="2:13" s="37" customFormat="1" x14ac:dyDescent="0.3">
      <c r="B2213" s="155"/>
      <c r="C2213" s="151"/>
      <c r="D2213" s="151"/>
      <c r="E2213" s="152"/>
      <c r="F2213" s="151"/>
      <c r="G2213" s="151"/>
      <c r="H2213" s="36"/>
      <c r="I2213" s="36"/>
      <c r="J2213" s="266"/>
      <c r="K2213" s="424"/>
      <c r="L2213" s="268"/>
      <c r="M2213" s="45"/>
    </row>
    <row r="2214" spans="2:13" s="37" customFormat="1" x14ac:dyDescent="0.3">
      <c r="B2214" s="155"/>
      <c r="C2214" s="151"/>
      <c r="D2214" s="151"/>
      <c r="E2214" s="152"/>
      <c r="F2214" s="151"/>
      <c r="G2214" s="151"/>
      <c r="H2214" s="36"/>
      <c r="I2214" s="36"/>
      <c r="J2214" s="266"/>
      <c r="K2214" s="424"/>
      <c r="L2214" s="268"/>
      <c r="M2214" s="45"/>
    </row>
    <row r="2215" spans="2:13" s="37" customFormat="1" x14ac:dyDescent="0.3">
      <c r="B2215" s="155"/>
      <c r="C2215" s="151"/>
      <c r="D2215" s="151"/>
      <c r="E2215" s="152"/>
      <c r="F2215" s="151"/>
      <c r="G2215" s="151"/>
      <c r="H2215" s="36"/>
      <c r="I2215" s="36"/>
      <c r="J2215" s="266"/>
      <c r="K2215" s="424"/>
      <c r="L2215" s="268"/>
      <c r="M2215" s="45"/>
    </row>
    <row r="2216" spans="2:13" s="37" customFormat="1" x14ac:dyDescent="0.3">
      <c r="B2216" s="155"/>
      <c r="C2216" s="151"/>
      <c r="D2216" s="151"/>
      <c r="E2216" s="152"/>
      <c r="F2216" s="151"/>
      <c r="G2216" s="151"/>
      <c r="H2216" s="36"/>
      <c r="I2216" s="36"/>
      <c r="J2216" s="266"/>
      <c r="K2216" s="424"/>
      <c r="L2216" s="268"/>
      <c r="M2216" s="45"/>
    </row>
    <row r="2217" spans="2:13" s="37" customFormat="1" x14ac:dyDescent="0.3">
      <c r="B2217" s="155"/>
      <c r="C2217" s="151"/>
      <c r="D2217" s="151"/>
      <c r="E2217" s="152"/>
      <c r="F2217" s="151"/>
      <c r="G2217" s="151"/>
      <c r="H2217" s="36"/>
      <c r="I2217" s="36"/>
      <c r="J2217" s="266"/>
      <c r="K2217" s="424"/>
      <c r="L2217" s="268"/>
      <c r="M2217" s="45"/>
    </row>
    <row r="2218" spans="2:13" s="37" customFormat="1" x14ac:dyDescent="0.3">
      <c r="B2218" s="155"/>
      <c r="C2218" s="151"/>
      <c r="D2218" s="151"/>
      <c r="E2218" s="152"/>
      <c r="F2218" s="151"/>
      <c r="G2218" s="151"/>
      <c r="H2218" s="36"/>
      <c r="I2218" s="36"/>
      <c r="J2218" s="266"/>
      <c r="K2218" s="424"/>
      <c r="L2218" s="268"/>
      <c r="M2218" s="45"/>
    </row>
    <row r="2219" spans="2:13" s="37" customFormat="1" x14ac:dyDescent="0.3">
      <c r="B2219" s="155"/>
      <c r="C2219" s="151"/>
      <c r="D2219" s="151"/>
      <c r="E2219" s="152"/>
      <c r="F2219" s="151"/>
      <c r="G2219" s="151"/>
      <c r="H2219" s="36"/>
      <c r="I2219" s="36"/>
      <c r="J2219" s="266"/>
      <c r="K2219" s="424"/>
      <c r="L2219" s="268"/>
      <c r="M2219" s="45"/>
    </row>
    <row r="2220" spans="2:13" s="37" customFormat="1" x14ac:dyDescent="0.3">
      <c r="B2220" s="155"/>
      <c r="C2220" s="151"/>
      <c r="D2220" s="151"/>
      <c r="E2220" s="152"/>
      <c r="F2220" s="151"/>
      <c r="G2220" s="151"/>
      <c r="H2220" s="36"/>
      <c r="I2220" s="36"/>
      <c r="J2220" s="266"/>
      <c r="K2220" s="424"/>
      <c r="L2220" s="268"/>
      <c r="M2220" s="45"/>
    </row>
    <row r="2221" spans="2:13" s="37" customFormat="1" x14ac:dyDescent="0.3">
      <c r="B2221" s="155"/>
      <c r="C2221" s="151"/>
      <c r="D2221" s="151"/>
      <c r="E2221" s="152"/>
      <c r="F2221" s="151"/>
      <c r="G2221" s="151"/>
      <c r="H2221" s="36"/>
      <c r="I2221" s="36"/>
      <c r="J2221" s="266"/>
      <c r="K2221" s="424"/>
      <c r="L2221" s="268"/>
      <c r="M2221" s="45"/>
    </row>
    <row r="2222" spans="2:13" s="37" customFormat="1" x14ac:dyDescent="0.3">
      <c r="B2222" s="155"/>
      <c r="C2222" s="151"/>
      <c r="D2222" s="151"/>
      <c r="E2222" s="152"/>
      <c r="F2222" s="151"/>
      <c r="G2222" s="151"/>
      <c r="H2222" s="36"/>
      <c r="I2222" s="36"/>
      <c r="J2222" s="266"/>
      <c r="K2222" s="424"/>
      <c r="L2222" s="268"/>
      <c r="M2222" s="45"/>
    </row>
    <row r="2223" spans="2:13" s="37" customFormat="1" x14ac:dyDescent="0.3">
      <c r="B2223" s="155"/>
      <c r="C2223" s="151"/>
      <c r="D2223" s="151"/>
      <c r="E2223" s="152"/>
      <c r="F2223" s="151"/>
      <c r="G2223" s="151"/>
      <c r="H2223" s="36"/>
      <c r="I2223" s="36"/>
      <c r="J2223" s="266"/>
      <c r="K2223" s="424"/>
      <c r="L2223" s="268"/>
      <c r="M2223" s="45"/>
    </row>
    <row r="2224" spans="2:13" s="37" customFormat="1" x14ac:dyDescent="0.3">
      <c r="B2224" s="155"/>
      <c r="C2224" s="151"/>
      <c r="D2224" s="151"/>
      <c r="E2224" s="152"/>
      <c r="F2224" s="151"/>
      <c r="G2224" s="151"/>
      <c r="H2224" s="36"/>
      <c r="I2224" s="36"/>
      <c r="J2224" s="266"/>
      <c r="K2224" s="424"/>
      <c r="L2224" s="268"/>
      <c r="M2224" s="45"/>
    </row>
    <row r="2225" spans="2:13" s="37" customFormat="1" x14ac:dyDescent="0.3">
      <c r="B2225" s="155"/>
      <c r="C2225" s="151"/>
      <c r="D2225" s="151"/>
      <c r="E2225" s="152"/>
      <c r="F2225" s="151"/>
      <c r="G2225" s="151"/>
      <c r="H2225" s="36"/>
      <c r="I2225" s="36"/>
      <c r="J2225" s="266"/>
      <c r="K2225" s="424"/>
      <c r="L2225" s="268"/>
      <c r="M2225" s="45"/>
    </row>
    <row r="2226" spans="2:13" s="37" customFormat="1" x14ac:dyDescent="0.3">
      <c r="B2226" s="155"/>
      <c r="C2226" s="151"/>
      <c r="D2226" s="151"/>
      <c r="E2226" s="152"/>
      <c r="F2226" s="151"/>
      <c r="G2226" s="151"/>
      <c r="H2226" s="36"/>
      <c r="I2226" s="36"/>
      <c r="J2226" s="266"/>
      <c r="K2226" s="424"/>
      <c r="L2226" s="268"/>
      <c r="M2226" s="45"/>
    </row>
    <row r="2227" spans="2:13" s="37" customFormat="1" x14ac:dyDescent="0.3">
      <c r="B2227" s="155"/>
      <c r="C2227" s="151"/>
      <c r="D2227" s="151"/>
      <c r="E2227" s="152"/>
      <c r="F2227" s="151"/>
      <c r="G2227" s="151"/>
      <c r="H2227" s="36"/>
      <c r="I2227" s="36"/>
      <c r="J2227" s="266"/>
      <c r="K2227" s="424"/>
      <c r="L2227" s="268"/>
      <c r="M2227" s="45"/>
    </row>
    <row r="2228" spans="2:13" s="37" customFormat="1" x14ac:dyDescent="0.3">
      <c r="B2228" s="155"/>
      <c r="C2228" s="151"/>
      <c r="D2228" s="151"/>
      <c r="E2228" s="152"/>
      <c r="F2228" s="151"/>
      <c r="G2228" s="151"/>
      <c r="H2228" s="36"/>
      <c r="I2228" s="36"/>
      <c r="J2228" s="266"/>
      <c r="K2228" s="424"/>
      <c r="L2228" s="268"/>
      <c r="M2228" s="45"/>
    </row>
    <row r="2229" spans="2:13" s="37" customFormat="1" x14ac:dyDescent="0.3">
      <c r="B2229" s="155"/>
      <c r="C2229" s="151"/>
      <c r="D2229" s="151"/>
      <c r="E2229" s="152"/>
      <c r="F2229" s="151"/>
      <c r="G2229" s="151"/>
      <c r="H2229" s="36"/>
      <c r="I2229" s="36"/>
      <c r="J2229" s="266"/>
      <c r="K2229" s="424"/>
      <c r="L2229" s="268"/>
      <c r="M2229" s="45"/>
    </row>
    <row r="2230" spans="2:13" s="37" customFormat="1" x14ac:dyDescent="0.3">
      <c r="B2230" s="155"/>
      <c r="C2230" s="151"/>
      <c r="D2230" s="151"/>
      <c r="E2230" s="152"/>
      <c r="F2230" s="151"/>
      <c r="G2230" s="151"/>
      <c r="H2230" s="36"/>
      <c r="I2230" s="36"/>
      <c r="J2230" s="266"/>
      <c r="K2230" s="424"/>
      <c r="L2230" s="268"/>
      <c r="M2230" s="45"/>
    </row>
    <row r="2231" spans="2:13" s="37" customFormat="1" x14ac:dyDescent="0.3">
      <c r="B2231" s="155"/>
      <c r="C2231" s="151"/>
      <c r="D2231" s="151"/>
      <c r="E2231" s="152"/>
      <c r="F2231" s="151"/>
      <c r="G2231" s="151"/>
      <c r="H2231" s="36"/>
      <c r="I2231" s="36"/>
      <c r="J2231" s="266"/>
      <c r="K2231" s="424"/>
      <c r="L2231" s="268"/>
      <c r="M2231" s="45"/>
    </row>
    <row r="2232" spans="2:13" s="37" customFormat="1" x14ac:dyDescent="0.3">
      <c r="B2232" s="155"/>
      <c r="C2232" s="151"/>
      <c r="D2232" s="151"/>
      <c r="E2232" s="152"/>
      <c r="F2232" s="151"/>
      <c r="G2232" s="151"/>
      <c r="H2232" s="36"/>
      <c r="I2232" s="36"/>
      <c r="J2232" s="266"/>
      <c r="K2232" s="424"/>
      <c r="L2232" s="268"/>
      <c r="M2232" s="45"/>
    </row>
    <row r="2233" spans="2:13" s="37" customFormat="1" x14ac:dyDescent="0.3">
      <c r="B2233" s="155"/>
      <c r="C2233" s="151"/>
      <c r="D2233" s="151"/>
      <c r="E2233" s="152"/>
      <c r="F2233" s="151"/>
      <c r="G2233" s="151"/>
      <c r="H2233" s="36"/>
      <c r="I2233" s="36"/>
      <c r="J2233" s="266"/>
      <c r="K2233" s="424"/>
      <c r="L2233" s="268"/>
      <c r="M2233" s="45"/>
    </row>
    <row r="2234" spans="2:13" s="37" customFormat="1" x14ac:dyDescent="0.3">
      <c r="B2234" s="155"/>
      <c r="C2234" s="151"/>
      <c r="D2234" s="151"/>
      <c r="E2234" s="152"/>
      <c r="F2234" s="151"/>
      <c r="G2234" s="151"/>
      <c r="H2234" s="36"/>
      <c r="I2234" s="36"/>
      <c r="J2234" s="266"/>
      <c r="K2234" s="424"/>
      <c r="L2234" s="268"/>
      <c r="M2234" s="45"/>
    </row>
    <row r="2235" spans="2:13" s="37" customFormat="1" x14ac:dyDescent="0.3">
      <c r="B2235" s="155"/>
      <c r="C2235" s="151"/>
      <c r="D2235" s="151"/>
      <c r="E2235" s="152"/>
      <c r="F2235" s="151"/>
      <c r="G2235" s="151"/>
      <c r="H2235" s="36"/>
      <c r="I2235" s="36"/>
      <c r="J2235" s="266"/>
      <c r="K2235" s="424"/>
      <c r="L2235" s="268"/>
      <c r="M2235" s="45"/>
    </row>
    <row r="2236" spans="2:13" s="37" customFormat="1" x14ac:dyDescent="0.3">
      <c r="B2236" s="155"/>
      <c r="C2236" s="151"/>
      <c r="D2236" s="151"/>
      <c r="E2236" s="152"/>
      <c r="F2236" s="151"/>
      <c r="G2236" s="151"/>
      <c r="H2236" s="36"/>
      <c r="I2236" s="36"/>
      <c r="J2236" s="266"/>
      <c r="K2236" s="424"/>
      <c r="L2236" s="268"/>
      <c r="M2236" s="45"/>
    </row>
    <row r="2237" spans="2:13" s="37" customFormat="1" x14ac:dyDescent="0.3">
      <c r="B2237" s="155"/>
      <c r="C2237" s="151"/>
      <c r="D2237" s="151"/>
      <c r="E2237" s="152"/>
      <c r="F2237" s="151"/>
      <c r="G2237" s="151"/>
      <c r="H2237" s="36"/>
      <c r="I2237" s="36"/>
      <c r="J2237" s="266"/>
      <c r="K2237" s="424"/>
      <c r="L2237" s="268"/>
      <c r="M2237" s="45"/>
    </row>
    <row r="2238" spans="2:13" s="37" customFormat="1" x14ac:dyDescent="0.3">
      <c r="B2238" s="155"/>
      <c r="C2238" s="151"/>
      <c r="D2238" s="151"/>
      <c r="E2238" s="152"/>
      <c r="F2238" s="151"/>
      <c r="G2238" s="151"/>
      <c r="H2238" s="36"/>
      <c r="I2238" s="36"/>
      <c r="J2238" s="266"/>
      <c r="K2238" s="424"/>
      <c r="L2238" s="268"/>
      <c r="M2238" s="45"/>
    </row>
    <row r="2239" spans="2:13" s="37" customFormat="1" x14ac:dyDescent="0.3">
      <c r="B2239" s="155"/>
      <c r="C2239" s="151"/>
      <c r="D2239" s="151"/>
      <c r="E2239" s="152"/>
      <c r="F2239" s="151"/>
      <c r="G2239" s="151"/>
      <c r="H2239" s="36"/>
      <c r="I2239" s="36"/>
      <c r="J2239" s="266"/>
      <c r="K2239" s="424"/>
      <c r="L2239" s="268"/>
      <c r="M2239" s="45"/>
    </row>
    <row r="2240" spans="2:13" s="37" customFormat="1" x14ac:dyDescent="0.3">
      <c r="B2240" s="155"/>
      <c r="C2240" s="151"/>
      <c r="D2240" s="151"/>
      <c r="E2240" s="152"/>
      <c r="F2240" s="151"/>
      <c r="G2240" s="151"/>
      <c r="H2240" s="36"/>
      <c r="I2240" s="36"/>
      <c r="J2240" s="266"/>
      <c r="K2240" s="424"/>
      <c r="L2240" s="268"/>
      <c r="M2240" s="45"/>
    </row>
    <row r="2241" spans="2:13" s="37" customFormat="1" x14ac:dyDescent="0.3">
      <c r="B2241" s="155"/>
      <c r="C2241" s="151"/>
      <c r="D2241" s="151"/>
      <c r="E2241" s="152"/>
      <c r="F2241" s="151"/>
      <c r="G2241" s="151"/>
      <c r="H2241" s="36"/>
      <c r="I2241" s="36"/>
      <c r="J2241" s="266"/>
      <c r="K2241" s="424"/>
      <c r="L2241" s="268"/>
      <c r="M2241" s="45"/>
    </row>
    <row r="2242" spans="2:13" s="37" customFormat="1" x14ac:dyDescent="0.3">
      <c r="B2242" s="155"/>
      <c r="C2242" s="151"/>
      <c r="D2242" s="151"/>
      <c r="E2242" s="152"/>
      <c r="F2242" s="151"/>
      <c r="G2242" s="151"/>
      <c r="H2242" s="36"/>
      <c r="I2242" s="36"/>
      <c r="J2242" s="266"/>
      <c r="K2242" s="424"/>
      <c r="L2242" s="268"/>
      <c r="M2242" s="45"/>
    </row>
    <row r="2243" spans="2:13" s="37" customFormat="1" x14ac:dyDescent="0.3">
      <c r="B2243" s="155"/>
      <c r="C2243" s="151"/>
      <c r="D2243" s="151"/>
      <c r="E2243" s="152"/>
      <c r="F2243" s="151"/>
      <c r="G2243" s="151"/>
      <c r="H2243" s="36"/>
      <c r="I2243" s="36"/>
      <c r="J2243" s="266"/>
      <c r="K2243" s="424"/>
      <c r="L2243" s="268"/>
      <c r="M2243" s="45"/>
    </row>
    <row r="2244" spans="2:13" s="37" customFormat="1" x14ac:dyDescent="0.3">
      <c r="B2244" s="155"/>
      <c r="C2244" s="151"/>
      <c r="D2244" s="151"/>
      <c r="E2244" s="152"/>
      <c r="F2244" s="151"/>
      <c r="G2244" s="151"/>
      <c r="H2244" s="36"/>
      <c r="I2244" s="36"/>
      <c r="J2244" s="266"/>
      <c r="K2244" s="424"/>
      <c r="L2244" s="268"/>
      <c r="M2244" s="45"/>
    </row>
    <row r="2245" spans="2:13" s="37" customFormat="1" x14ac:dyDescent="0.3">
      <c r="B2245" s="155"/>
      <c r="C2245" s="151"/>
      <c r="D2245" s="151"/>
      <c r="E2245" s="152"/>
      <c r="F2245" s="151"/>
      <c r="G2245" s="151"/>
      <c r="H2245" s="36"/>
      <c r="I2245" s="36"/>
      <c r="J2245" s="266"/>
      <c r="K2245" s="424"/>
      <c r="L2245" s="268"/>
      <c r="M2245" s="45"/>
    </row>
    <row r="2246" spans="2:13" s="37" customFormat="1" x14ac:dyDescent="0.3">
      <c r="B2246" s="155"/>
      <c r="C2246" s="151"/>
      <c r="D2246" s="151"/>
      <c r="E2246" s="152"/>
      <c r="F2246" s="151"/>
      <c r="G2246" s="151"/>
      <c r="H2246" s="36"/>
      <c r="I2246" s="36"/>
      <c r="J2246" s="266"/>
      <c r="K2246" s="424"/>
      <c r="L2246" s="268"/>
      <c r="M2246" s="45"/>
    </row>
    <row r="2247" spans="2:13" s="37" customFormat="1" x14ac:dyDescent="0.3">
      <c r="B2247" s="155"/>
      <c r="C2247" s="151"/>
      <c r="D2247" s="151"/>
      <c r="E2247" s="152"/>
      <c r="F2247" s="151"/>
      <c r="G2247" s="151"/>
      <c r="H2247" s="36"/>
      <c r="I2247" s="36"/>
      <c r="J2247" s="266"/>
      <c r="K2247" s="424"/>
      <c r="L2247" s="268"/>
      <c r="M2247" s="45"/>
    </row>
    <row r="2248" spans="2:13" s="37" customFormat="1" x14ac:dyDescent="0.3">
      <c r="B2248" s="155"/>
      <c r="C2248" s="151"/>
      <c r="D2248" s="151"/>
      <c r="E2248" s="152"/>
      <c r="F2248" s="151"/>
      <c r="G2248" s="151"/>
      <c r="H2248" s="36"/>
      <c r="I2248" s="36"/>
      <c r="J2248" s="266"/>
      <c r="K2248" s="424"/>
      <c r="L2248" s="268"/>
      <c r="M2248" s="45"/>
    </row>
    <row r="2249" spans="2:13" s="37" customFormat="1" x14ac:dyDescent="0.3">
      <c r="B2249" s="155"/>
      <c r="C2249" s="151"/>
      <c r="D2249" s="151"/>
      <c r="E2249" s="152"/>
      <c r="F2249" s="151"/>
      <c r="G2249" s="151"/>
      <c r="H2249" s="36"/>
      <c r="I2249" s="36"/>
      <c r="J2249" s="266"/>
      <c r="K2249" s="424"/>
      <c r="L2249" s="268"/>
      <c r="M2249" s="45"/>
    </row>
    <row r="2250" spans="2:13" s="37" customFormat="1" x14ac:dyDescent="0.3">
      <c r="B2250" s="155"/>
      <c r="C2250" s="151"/>
      <c r="D2250" s="151"/>
      <c r="E2250" s="152"/>
      <c r="F2250" s="151"/>
      <c r="G2250" s="151"/>
      <c r="H2250" s="36"/>
      <c r="I2250" s="36"/>
      <c r="J2250" s="266"/>
      <c r="K2250" s="424"/>
      <c r="L2250" s="268"/>
      <c r="M2250" s="45"/>
    </row>
    <row r="2251" spans="2:13" s="37" customFormat="1" x14ac:dyDescent="0.3">
      <c r="B2251" s="155"/>
      <c r="C2251" s="151"/>
      <c r="D2251" s="151"/>
      <c r="E2251" s="152"/>
      <c r="F2251" s="151"/>
      <c r="G2251" s="151"/>
      <c r="H2251" s="36"/>
      <c r="I2251" s="36"/>
      <c r="J2251" s="266"/>
      <c r="K2251" s="424"/>
      <c r="L2251" s="268"/>
      <c r="M2251" s="45"/>
    </row>
    <row r="2252" spans="2:13" s="37" customFormat="1" x14ac:dyDescent="0.3">
      <c r="B2252" s="155"/>
      <c r="C2252" s="151"/>
      <c r="D2252" s="151"/>
      <c r="E2252" s="152"/>
      <c r="F2252" s="151"/>
      <c r="G2252" s="151"/>
      <c r="H2252" s="36"/>
      <c r="I2252" s="36"/>
      <c r="J2252" s="266"/>
      <c r="K2252" s="424"/>
      <c r="L2252" s="268"/>
      <c r="M2252" s="45"/>
    </row>
    <row r="2253" spans="2:13" s="37" customFormat="1" x14ac:dyDescent="0.3">
      <c r="B2253" s="155"/>
      <c r="C2253" s="151"/>
      <c r="D2253" s="151"/>
      <c r="E2253" s="152"/>
      <c r="F2253" s="151"/>
      <c r="G2253" s="151"/>
      <c r="H2253" s="36"/>
      <c r="I2253" s="36"/>
      <c r="J2253" s="266"/>
      <c r="K2253" s="424"/>
      <c r="L2253" s="268"/>
      <c r="M2253" s="45"/>
    </row>
    <row r="2254" spans="2:13" s="37" customFormat="1" x14ac:dyDescent="0.3">
      <c r="B2254" s="155"/>
      <c r="C2254" s="151"/>
      <c r="D2254" s="151"/>
      <c r="E2254" s="152"/>
      <c r="F2254" s="151"/>
      <c r="G2254" s="151"/>
      <c r="H2254" s="36"/>
      <c r="I2254" s="36"/>
      <c r="J2254" s="266"/>
      <c r="K2254" s="424"/>
      <c r="L2254" s="268"/>
      <c r="M2254" s="45"/>
    </row>
    <row r="2255" spans="2:13" s="37" customFormat="1" x14ac:dyDescent="0.3">
      <c r="B2255" s="155"/>
      <c r="C2255" s="151"/>
      <c r="D2255" s="151"/>
      <c r="E2255" s="152"/>
      <c r="F2255" s="151"/>
      <c r="G2255" s="151"/>
      <c r="H2255" s="36"/>
      <c r="I2255" s="36"/>
      <c r="J2255" s="266"/>
      <c r="K2255" s="424"/>
      <c r="L2255" s="268"/>
      <c r="M2255" s="45"/>
    </row>
    <row r="2256" spans="2:13" s="37" customFormat="1" x14ac:dyDescent="0.3">
      <c r="B2256" s="155"/>
      <c r="C2256" s="151"/>
      <c r="D2256" s="151"/>
      <c r="E2256" s="152"/>
      <c r="F2256" s="151"/>
      <c r="G2256" s="151"/>
      <c r="H2256" s="36"/>
      <c r="I2256" s="36"/>
      <c r="J2256" s="266"/>
      <c r="K2256" s="424"/>
      <c r="L2256" s="268"/>
      <c r="M2256" s="45"/>
    </row>
    <row r="2257" spans="2:13" s="37" customFormat="1" x14ac:dyDescent="0.3">
      <c r="B2257" s="155"/>
      <c r="C2257" s="151"/>
      <c r="D2257" s="151"/>
      <c r="E2257" s="152"/>
      <c r="F2257" s="151"/>
      <c r="G2257" s="151"/>
      <c r="H2257" s="36"/>
      <c r="I2257" s="36"/>
      <c r="J2257" s="266"/>
      <c r="K2257" s="424"/>
      <c r="L2257" s="268"/>
      <c r="M2257" s="45"/>
    </row>
    <row r="2258" spans="2:13" s="37" customFormat="1" x14ac:dyDescent="0.3">
      <c r="B2258" s="155"/>
      <c r="C2258" s="151"/>
      <c r="D2258" s="151"/>
      <c r="E2258" s="152"/>
      <c r="F2258" s="151"/>
      <c r="G2258" s="151"/>
      <c r="H2258" s="36"/>
      <c r="I2258" s="36"/>
      <c r="J2258" s="266"/>
      <c r="K2258" s="424"/>
      <c r="L2258" s="268"/>
      <c r="M2258" s="45"/>
    </row>
    <row r="2259" spans="2:13" s="37" customFormat="1" x14ac:dyDescent="0.3">
      <c r="B2259" s="155"/>
      <c r="C2259" s="151"/>
      <c r="D2259" s="151"/>
      <c r="E2259" s="152"/>
      <c r="F2259" s="151"/>
      <c r="G2259" s="151"/>
      <c r="H2259" s="36"/>
      <c r="I2259" s="36"/>
      <c r="J2259" s="266"/>
      <c r="K2259" s="424"/>
      <c r="L2259" s="268"/>
      <c r="M2259" s="45"/>
    </row>
    <row r="2260" spans="2:13" s="37" customFormat="1" x14ac:dyDescent="0.3">
      <c r="B2260" s="155"/>
      <c r="C2260" s="151"/>
      <c r="D2260" s="151"/>
      <c r="E2260" s="152"/>
      <c r="F2260" s="151"/>
      <c r="G2260" s="151"/>
      <c r="H2260" s="36"/>
      <c r="I2260" s="36"/>
      <c r="J2260" s="266"/>
      <c r="K2260" s="424"/>
      <c r="L2260" s="268"/>
      <c r="M2260" s="45"/>
    </row>
    <row r="2261" spans="2:13" s="37" customFormat="1" x14ac:dyDescent="0.3">
      <c r="B2261" s="155"/>
      <c r="C2261" s="151"/>
      <c r="D2261" s="151"/>
      <c r="E2261" s="152"/>
      <c r="F2261" s="151"/>
      <c r="G2261" s="151"/>
      <c r="H2261" s="36"/>
      <c r="I2261" s="36"/>
      <c r="J2261" s="266"/>
      <c r="K2261" s="424"/>
      <c r="L2261" s="268"/>
      <c r="M2261" s="45"/>
    </row>
    <row r="2262" spans="2:13" s="37" customFormat="1" x14ac:dyDescent="0.3">
      <c r="B2262" s="155"/>
      <c r="C2262" s="151"/>
      <c r="D2262" s="151"/>
      <c r="E2262" s="152"/>
      <c r="F2262" s="151"/>
      <c r="G2262" s="151"/>
      <c r="H2262" s="36"/>
      <c r="I2262" s="36"/>
      <c r="J2262" s="266"/>
      <c r="K2262" s="424"/>
      <c r="L2262" s="268"/>
      <c r="M2262" s="45"/>
    </row>
    <row r="2263" spans="2:13" s="37" customFormat="1" x14ac:dyDescent="0.3">
      <c r="B2263" s="155"/>
      <c r="C2263" s="151"/>
      <c r="D2263" s="151"/>
      <c r="E2263" s="152"/>
      <c r="F2263" s="151"/>
      <c r="G2263" s="151"/>
      <c r="H2263" s="36"/>
      <c r="I2263" s="36"/>
      <c r="J2263" s="266"/>
      <c r="K2263" s="424"/>
      <c r="L2263" s="268"/>
      <c r="M2263" s="45"/>
    </row>
    <row r="2264" spans="2:13" s="37" customFormat="1" x14ac:dyDescent="0.3">
      <c r="B2264" s="155"/>
      <c r="C2264" s="151"/>
      <c r="D2264" s="151"/>
      <c r="E2264" s="152"/>
      <c r="F2264" s="151"/>
      <c r="G2264" s="151"/>
      <c r="H2264" s="36"/>
      <c r="I2264" s="36"/>
      <c r="J2264" s="266"/>
      <c r="K2264" s="424"/>
      <c r="L2264" s="268"/>
      <c r="M2264" s="45"/>
    </row>
    <row r="2265" spans="2:13" s="37" customFormat="1" x14ac:dyDescent="0.3">
      <c r="B2265" s="155"/>
      <c r="C2265" s="151"/>
      <c r="D2265" s="151"/>
      <c r="E2265" s="152"/>
      <c r="F2265" s="151"/>
      <c r="G2265" s="151"/>
      <c r="H2265" s="36"/>
      <c r="I2265" s="36"/>
      <c r="J2265" s="266"/>
      <c r="K2265" s="424"/>
      <c r="L2265" s="268"/>
      <c r="M2265" s="45"/>
    </row>
    <row r="2266" spans="2:13" s="37" customFormat="1" x14ac:dyDescent="0.3">
      <c r="B2266" s="155"/>
      <c r="C2266" s="151"/>
      <c r="D2266" s="151"/>
      <c r="E2266" s="152"/>
      <c r="F2266" s="151"/>
      <c r="G2266" s="151"/>
      <c r="H2266" s="36"/>
      <c r="I2266" s="36"/>
      <c r="J2266" s="266"/>
      <c r="K2266" s="424"/>
      <c r="L2266" s="268"/>
      <c r="M2266" s="45"/>
    </row>
    <row r="2267" spans="2:13" s="37" customFormat="1" x14ac:dyDescent="0.3">
      <c r="B2267" s="155"/>
      <c r="C2267" s="151"/>
      <c r="D2267" s="151"/>
      <c r="E2267" s="152"/>
      <c r="F2267" s="151"/>
      <c r="G2267" s="151"/>
      <c r="H2267" s="36"/>
      <c r="I2267" s="36"/>
      <c r="J2267" s="266"/>
      <c r="K2267" s="424"/>
      <c r="L2267" s="268"/>
      <c r="M2267" s="45"/>
    </row>
    <row r="2268" spans="2:13" s="37" customFormat="1" x14ac:dyDescent="0.3">
      <c r="B2268" s="155"/>
      <c r="C2268" s="151"/>
      <c r="D2268" s="151"/>
      <c r="E2268" s="152"/>
      <c r="F2268" s="151"/>
      <c r="G2268" s="151"/>
      <c r="H2268" s="36"/>
      <c r="I2268" s="36"/>
      <c r="J2268" s="266"/>
      <c r="K2268" s="424"/>
      <c r="L2268" s="268"/>
      <c r="M2268" s="45"/>
    </row>
    <row r="2269" spans="2:13" s="37" customFormat="1" x14ac:dyDescent="0.3">
      <c r="B2269" s="155"/>
      <c r="C2269" s="151"/>
      <c r="D2269" s="151"/>
      <c r="E2269" s="152"/>
      <c r="F2269" s="151"/>
      <c r="G2269" s="151"/>
      <c r="H2269" s="36"/>
      <c r="I2269" s="36"/>
      <c r="J2269" s="266"/>
      <c r="K2269" s="424"/>
      <c r="L2269" s="268"/>
      <c r="M2269" s="45"/>
    </row>
    <row r="2270" spans="2:13" s="37" customFormat="1" x14ac:dyDescent="0.3">
      <c r="B2270" s="155"/>
      <c r="C2270" s="151"/>
      <c r="D2270" s="151"/>
      <c r="E2270" s="152"/>
      <c r="F2270" s="151"/>
      <c r="G2270" s="151"/>
      <c r="H2270" s="36"/>
      <c r="I2270" s="36"/>
      <c r="J2270" s="266"/>
      <c r="K2270" s="424"/>
      <c r="L2270" s="268"/>
      <c r="M2270" s="45"/>
    </row>
    <row r="2271" spans="2:13" s="37" customFormat="1" x14ac:dyDescent="0.3">
      <c r="B2271" s="155"/>
      <c r="C2271" s="151"/>
      <c r="D2271" s="151"/>
      <c r="E2271" s="152"/>
      <c r="F2271" s="151"/>
      <c r="G2271" s="151"/>
      <c r="H2271" s="36"/>
      <c r="I2271" s="36"/>
      <c r="J2271" s="266"/>
      <c r="K2271" s="424"/>
      <c r="L2271" s="268"/>
      <c r="M2271" s="45"/>
    </row>
    <row r="2272" spans="2:13" s="37" customFormat="1" x14ac:dyDescent="0.3">
      <c r="B2272" s="155"/>
      <c r="C2272" s="151"/>
      <c r="D2272" s="151"/>
      <c r="E2272" s="152"/>
      <c r="F2272" s="151"/>
      <c r="G2272" s="151"/>
      <c r="H2272" s="36"/>
      <c r="I2272" s="36"/>
      <c r="J2272" s="266"/>
      <c r="K2272" s="424"/>
      <c r="L2272" s="268"/>
      <c r="M2272" s="45"/>
    </row>
    <row r="2273" spans="2:13" s="37" customFormat="1" x14ac:dyDescent="0.3">
      <c r="B2273" s="155"/>
      <c r="C2273" s="151"/>
      <c r="D2273" s="151"/>
      <c r="E2273" s="152"/>
      <c r="F2273" s="151"/>
      <c r="G2273" s="151"/>
      <c r="H2273" s="36"/>
      <c r="I2273" s="36"/>
      <c r="J2273" s="266"/>
      <c r="K2273" s="424"/>
      <c r="L2273" s="268"/>
      <c r="M2273" s="45"/>
    </row>
    <row r="2274" spans="2:13" s="37" customFormat="1" x14ac:dyDescent="0.3">
      <c r="B2274" s="155"/>
      <c r="C2274" s="151"/>
      <c r="D2274" s="151"/>
      <c r="E2274" s="152"/>
      <c r="F2274" s="151"/>
      <c r="G2274" s="151"/>
      <c r="H2274" s="36"/>
      <c r="I2274" s="36"/>
      <c r="J2274" s="266"/>
      <c r="K2274" s="424"/>
      <c r="L2274" s="268"/>
      <c r="M2274" s="45"/>
    </row>
    <row r="2275" spans="2:13" s="37" customFormat="1" x14ac:dyDescent="0.3">
      <c r="B2275" s="155"/>
      <c r="C2275" s="151"/>
      <c r="D2275" s="151"/>
      <c r="E2275" s="152"/>
      <c r="F2275" s="151"/>
      <c r="G2275" s="151"/>
      <c r="H2275" s="36"/>
      <c r="I2275" s="36"/>
      <c r="J2275" s="266"/>
      <c r="K2275" s="424"/>
      <c r="L2275" s="268"/>
      <c r="M2275" s="45"/>
    </row>
    <row r="2276" spans="2:13" s="37" customFormat="1" x14ac:dyDescent="0.3">
      <c r="B2276" s="155"/>
      <c r="C2276" s="151"/>
      <c r="D2276" s="151"/>
      <c r="E2276" s="152"/>
      <c r="F2276" s="151"/>
      <c r="G2276" s="151"/>
      <c r="H2276" s="36"/>
      <c r="I2276" s="36"/>
      <c r="J2276" s="266"/>
      <c r="K2276" s="424"/>
      <c r="L2276" s="268"/>
      <c r="M2276" s="45"/>
    </row>
    <row r="2277" spans="2:13" s="37" customFormat="1" x14ac:dyDescent="0.3">
      <c r="B2277" s="155"/>
      <c r="C2277" s="151"/>
      <c r="D2277" s="151"/>
      <c r="E2277" s="152"/>
      <c r="F2277" s="151"/>
      <c r="G2277" s="151"/>
      <c r="H2277" s="36"/>
      <c r="I2277" s="36"/>
      <c r="J2277" s="266"/>
      <c r="K2277" s="424"/>
      <c r="L2277" s="268"/>
      <c r="M2277" s="45"/>
    </row>
    <row r="2278" spans="2:13" s="37" customFormat="1" x14ac:dyDescent="0.3">
      <c r="B2278" s="155"/>
      <c r="C2278" s="151"/>
      <c r="D2278" s="151"/>
      <c r="E2278" s="152"/>
      <c r="F2278" s="151"/>
      <c r="G2278" s="151"/>
      <c r="H2278" s="36"/>
      <c r="I2278" s="36"/>
      <c r="J2278" s="266"/>
      <c r="K2278" s="424"/>
      <c r="L2278" s="268"/>
      <c r="M2278" s="45"/>
    </row>
    <row r="2279" spans="2:13" s="37" customFormat="1" x14ac:dyDescent="0.3">
      <c r="B2279" s="155"/>
      <c r="C2279" s="151"/>
      <c r="D2279" s="151"/>
      <c r="E2279" s="152"/>
      <c r="F2279" s="151"/>
      <c r="G2279" s="151"/>
      <c r="H2279" s="36"/>
      <c r="I2279" s="36"/>
      <c r="J2279" s="266"/>
      <c r="K2279" s="424"/>
      <c r="L2279" s="268"/>
      <c r="M2279" s="45"/>
    </row>
    <row r="2280" spans="2:13" s="37" customFormat="1" x14ac:dyDescent="0.3">
      <c r="B2280" s="155"/>
      <c r="C2280" s="151"/>
      <c r="D2280" s="151"/>
      <c r="E2280" s="152"/>
      <c r="F2280" s="151"/>
      <c r="G2280" s="151"/>
      <c r="H2280" s="36"/>
      <c r="I2280" s="36"/>
      <c r="J2280" s="266"/>
      <c r="K2280" s="424"/>
      <c r="L2280" s="268"/>
      <c r="M2280" s="45"/>
    </row>
    <row r="2281" spans="2:13" s="37" customFormat="1" x14ac:dyDescent="0.3">
      <c r="B2281" s="155"/>
      <c r="C2281" s="151"/>
      <c r="D2281" s="151"/>
      <c r="E2281" s="152"/>
      <c r="F2281" s="151"/>
      <c r="G2281" s="151"/>
      <c r="H2281" s="36"/>
      <c r="I2281" s="36"/>
      <c r="J2281" s="266"/>
      <c r="K2281" s="424"/>
      <c r="L2281" s="268"/>
      <c r="M2281" s="45"/>
    </row>
    <row r="2282" spans="2:13" s="37" customFormat="1" x14ac:dyDescent="0.3">
      <c r="B2282" s="155"/>
      <c r="C2282" s="151"/>
      <c r="D2282" s="151"/>
      <c r="E2282" s="152"/>
      <c r="F2282" s="151"/>
      <c r="G2282" s="151"/>
      <c r="H2282" s="36"/>
      <c r="I2282" s="36"/>
      <c r="J2282" s="266"/>
      <c r="K2282" s="424"/>
      <c r="L2282" s="268"/>
      <c r="M2282" s="45"/>
    </row>
    <row r="2283" spans="2:13" s="37" customFormat="1" x14ac:dyDescent="0.3">
      <c r="B2283" s="155"/>
      <c r="C2283" s="151"/>
      <c r="D2283" s="151"/>
      <c r="E2283" s="152"/>
      <c r="F2283" s="151"/>
      <c r="G2283" s="151"/>
      <c r="H2283" s="36"/>
      <c r="I2283" s="36"/>
      <c r="J2283" s="266"/>
      <c r="K2283" s="424"/>
      <c r="L2283" s="268"/>
      <c r="M2283" s="45"/>
    </row>
    <row r="2284" spans="2:13" s="37" customFormat="1" x14ac:dyDescent="0.3">
      <c r="B2284" s="155"/>
      <c r="C2284" s="151"/>
      <c r="D2284" s="151"/>
      <c r="E2284" s="152"/>
      <c r="F2284" s="151"/>
      <c r="G2284" s="151"/>
      <c r="H2284" s="36"/>
      <c r="I2284" s="36"/>
      <c r="J2284" s="266"/>
      <c r="K2284" s="424"/>
      <c r="L2284" s="268"/>
      <c r="M2284" s="45"/>
    </row>
    <row r="2285" spans="2:13" s="37" customFormat="1" x14ac:dyDescent="0.3">
      <c r="B2285" s="155"/>
      <c r="C2285" s="151"/>
      <c r="D2285" s="151"/>
      <c r="E2285" s="152"/>
      <c r="F2285" s="151"/>
      <c r="G2285" s="151"/>
      <c r="H2285" s="36"/>
      <c r="I2285" s="36"/>
      <c r="J2285" s="266"/>
      <c r="K2285" s="424"/>
      <c r="L2285" s="268"/>
      <c r="M2285" s="45"/>
    </row>
    <row r="2286" spans="2:13" s="37" customFormat="1" x14ac:dyDescent="0.3">
      <c r="B2286" s="155"/>
      <c r="C2286" s="151"/>
      <c r="D2286" s="151"/>
      <c r="E2286" s="152"/>
      <c r="F2286" s="151"/>
      <c r="G2286" s="151"/>
      <c r="H2286" s="36"/>
      <c r="I2286" s="36"/>
      <c r="J2286" s="266"/>
      <c r="K2286" s="424"/>
      <c r="L2286" s="268"/>
      <c r="M2286" s="45"/>
    </row>
    <row r="2287" spans="2:13" s="37" customFormat="1" x14ac:dyDescent="0.3">
      <c r="B2287" s="155"/>
      <c r="C2287" s="151"/>
      <c r="D2287" s="151"/>
      <c r="E2287" s="152"/>
      <c r="F2287" s="151"/>
      <c r="G2287" s="151"/>
      <c r="H2287" s="36"/>
      <c r="I2287" s="36"/>
      <c r="J2287" s="266"/>
      <c r="K2287" s="424"/>
      <c r="L2287" s="268"/>
      <c r="M2287" s="45"/>
    </row>
    <row r="2288" spans="2:13" s="37" customFormat="1" x14ac:dyDescent="0.3">
      <c r="B2288" s="155"/>
      <c r="C2288" s="151"/>
      <c r="D2288" s="151"/>
      <c r="E2288" s="152"/>
      <c r="F2288" s="151"/>
      <c r="G2288" s="151"/>
      <c r="H2288" s="36"/>
      <c r="I2288" s="36"/>
      <c r="J2288" s="266"/>
      <c r="K2288" s="424"/>
      <c r="L2288" s="268"/>
      <c r="M2288" s="45"/>
    </row>
    <row r="2289" spans="2:13" s="37" customFormat="1" x14ac:dyDescent="0.3">
      <c r="B2289" s="155"/>
      <c r="C2289" s="151"/>
      <c r="D2289" s="151"/>
      <c r="E2289" s="152"/>
      <c r="F2289" s="151"/>
      <c r="G2289" s="151"/>
      <c r="H2289" s="36"/>
      <c r="I2289" s="36"/>
      <c r="J2289" s="266"/>
      <c r="K2289" s="424"/>
      <c r="L2289" s="268"/>
      <c r="M2289" s="45"/>
    </row>
    <row r="2290" spans="2:13" s="37" customFormat="1" x14ac:dyDescent="0.3">
      <c r="B2290" s="155"/>
      <c r="C2290" s="151"/>
      <c r="D2290" s="151"/>
      <c r="E2290" s="152"/>
      <c r="F2290" s="151"/>
      <c r="G2290" s="151"/>
      <c r="H2290" s="36"/>
      <c r="I2290" s="36"/>
      <c r="J2290" s="266"/>
      <c r="K2290" s="424"/>
      <c r="L2290" s="268"/>
      <c r="M2290" s="45"/>
    </row>
    <row r="2291" spans="2:13" s="37" customFormat="1" x14ac:dyDescent="0.3">
      <c r="B2291" s="155"/>
      <c r="C2291" s="151"/>
      <c r="D2291" s="151"/>
      <c r="E2291" s="152"/>
      <c r="F2291" s="151"/>
      <c r="G2291" s="151"/>
      <c r="H2291" s="36"/>
      <c r="I2291" s="36"/>
      <c r="J2291" s="266"/>
      <c r="K2291" s="424"/>
      <c r="L2291" s="268"/>
      <c r="M2291" s="45"/>
    </row>
    <row r="2292" spans="2:13" s="37" customFormat="1" x14ac:dyDescent="0.3">
      <c r="B2292" s="155"/>
      <c r="C2292" s="151"/>
      <c r="D2292" s="151"/>
      <c r="E2292" s="152"/>
      <c r="F2292" s="151"/>
      <c r="G2292" s="151"/>
      <c r="H2292" s="36"/>
      <c r="I2292" s="36"/>
      <c r="J2292" s="266"/>
      <c r="K2292" s="424"/>
      <c r="L2292" s="268"/>
      <c r="M2292" s="45"/>
    </row>
    <row r="2293" spans="2:13" s="37" customFormat="1" x14ac:dyDescent="0.3">
      <c r="B2293" s="155"/>
      <c r="C2293" s="151"/>
      <c r="D2293" s="151"/>
      <c r="E2293" s="152"/>
      <c r="F2293" s="151"/>
      <c r="G2293" s="151"/>
      <c r="H2293" s="36"/>
      <c r="I2293" s="36"/>
      <c r="J2293" s="266"/>
      <c r="K2293" s="424"/>
      <c r="L2293" s="268"/>
      <c r="M2293" s="45"/>
    </row>
    <row r="2294" spans="2:13" s="37" customFormat="1" x14ac:dyDescent="0.3">
      <c r="B2294" s="155"/>
      <c r="C2294" s="151"/>
      <c r="D2294" s="151"/>
      <c r="E2294" s="152"/>
      <c r="F2294" s="151"/>
      <c r="G2294" s="151"/>
      <c r="H2294" s="36"/>
      <c r="I2294" s="36"/>
      <c r="J2294" s="266"/>
      <c r="K2294" s="424"/>
      <c r="L2294" s="268"/>
      <c r="M2294" s="45"/>
    </row>
    <row r="2295" spans="2:13" s="37" customFormat="1" x14ac:dyDescent="0.3">
      <c r="B2295" s="155"/>
      <c r="C2295" s="151"/>
      <c r="D2295" s="151"/>
      <c r="E2295" s="152"/>
      <c r="F2295" s="151"/>
      <c r="G2295" s="151"/>
      <c r="H2295" s="36"/>
      <c r="I2295" s="36"/>
      <c r="J2295" s="266"/>
      <c r="K2295" s="424"/>
      <c r="L2295" s="268"/>
      <c r="M2295" s="45"/>
    </row>
    <row r="2296" spans="2:13" s="37" customFormat="1" x14ac:dyDescent="0.3">
      <c r="B2296" s="155"/>
      <c r="C2296" s="151"/>
      <c r="D2296" s="151"/>
      <c r="E2296" s="152"/>
      <c r="F2296" s="151"/>
      <c r="G2296" s="151"/>
      <c r="H2296" s="36"/>
      <c r="I2296" s="36"/>
      <c r="J2296" s="266"/>
      <c r="K2296" s="424"/>
      <c r="L2296" s="268"/>
      <c r="M2296" s="45"/>
    </row>
    <row r="2297" spans="2:13" s="37" customFormat="1" x14ac:dyDescent="0.3">
      <c r="B2297" s="155"/>
      <c r="C2297" s="151"/>
      <c r="D2297" s="151"/>
      <c r="E2297" s="152"/>
      <c r="F2297" s="151"/>
      <c r="G2297" s="151"/>
      <c r="H2297" s="36"/>
      <c r="I2297" s="36"/>
      <c r="J2297" s="266"/>
      <c r="K2297" s="424"/>
      <c r="L2297" s="268"/>
      <c r="M2297" s="45"/>
    </row>
    <row r="2298" spans="2:13" s="37" customFormat="1" x14ac:dyDescent="0.3">
      <c r="B2298" s="155"/>
      <c r="C2298" s="151"/>
      <c r="D2298" s="151"/>
      <c r="E2298" s="152"/>
      <c r="F2298" s="151"/>
      <c r="G2298" s="151"/>
      <c r="H2298" s="36"/>
      <c r="I2298" s="36"/>
      <c r="J2298" s="266"/>
      <c r="K2298" s="424"/>
      <c r="L2298" s="268"/>
      <c r="M2298" s="45"/>
    </row>
    <row r="2299" spans="2:13" s="37" customFormat="1" x14ac:dyDescent="0.3">
      <c r="B2299" s="155"/>
      <c r="C2299" s="151"/>
      <c r="D2299" s="151"/>
      <c r="E2299" s="152"/>
      <c r="F2299" s="151"/>
      <c r="G2299" s="151"/>
      <c r="H2299" s="36"/>
      <c r="I2299" s="36"/>
      <c r="J2299" s="266"/>
      <c r="K2299" s="424"/>
      <c r="L2299" s="268"/>
      <c r="M2299" s="45"/>
    </row>
    <row r="2300" spans="2:13" s="37" customFormat="1" x14ac:dyDescent="0.3">
      <c r="B2300" s="155"/>
      <c r="C2300" s="151"/>
      <c r="D2300" s="151"/>
      <c r="E2300" s="152"/>
      <c r="F2300" s="151"/>
      <c r="G2300" s="151"/>
      <c r="H2300" s="36"/>
      <c r="I2300" s="36"/>
      <c r="J2300" s="266"/>
      <c r="K2300" s="424"/>
      <c r="L2300" s="268"/>
      <c r="M2300" s="45"/>
    </row>
    <row r="2301" spans="2:13" s="37" customFormat="1" x14ac:dyDescent="0.3">
      <c r="B2301" s="155"/>
      <c r="C2301" s="151"/>
      <c r="D2301" s="151"/>
      <c r="E2301" s="152"/>
      <c r="F2301" s="151"/>
      <c r="G2301" s="151"/>
      <c r="H2301" s="36"/>
      <c r="I2301" s="36"/>
      <c r="J2301" s="266"/>
      <c r="K2301" s="424"/>
      <c r="L2301" s="268"/>
      <c r="M2301" s="45"/>
    </row>
    <row r="2302" spans="2:13" s="37" customFormat="1" x14ac:dyDescent="0.3">
      <c r="B2302" s="155"/>
      <c r="C2302" s="151"/>
      <c r="D2302" s="151"/>
      <c r="E2302" s="152"/>
      <c r="F2302" s="151"/>
      <c r="G2302" s="151"/>
      <c r="H2302" s="36"/>
      <c r="I2302" s="36"/>
      <c r="J2302" s="266"/>
      <c r="K2302" s="424"/>
      <c r="L2302" s="268"/>
      <c r="M2302" s="45"/>
    </row>
    <row r="2303" spans="2:13" s="37" customFormat="1" x14ac:dyDescent="0.3">
      <c r="B2303" s="155"/>
      <c r="C2303" s="151"/>
      <c r="D2303" s="151"/>
      <c r="E2303" s="152"/>
      <c r="F2303" s="151"/>
      <c r="G2303" s="151"/>
      <c r="H2303" s="36"/>
      <c r="I2303" s="36"/>
      <c r="J2303" s="266"/>
      <c r="K2303" s="424"/>
      <c r="L2303" s="268"/>
      <c r="M2303" s="45"/>
    </row>
    <row r="2304" spans="2:13" s="37" customFormat="1" x14ac:dyDescent="0.3">
      <c r="B2304" s="155"/>
      <c r="C2304" s="151"/>
      <c r="D2304" s="151"/>
      <c r="E2304" s="152"/>
      <c r="F2304" s="151"/>
      <c r="G2304" s="151"/>
      <c r="H2304" s="36"/>
      <c r="I2304" s="36"/>
      <c r="J2304" s="266"/>
      <c r="K2304" s="424"/>
      <c r="L2304" s="268"/>
      <c r="M2304" s="45"/>
    </row>
    <row r="2305" spans="2:13" s="37" customFormat="1" x14ac:dyDescent="0.3">
      <c r="B2305" s="155"/>
      <c r="C2305" s="151"/>
      <c r="D2305" s="151"/>
      <c r="E2305" s="152"/>
      <c r="F2305" s="151"/>
      <c r="G2305" s="151"/>
      <c r="H2305" s="36"/>
      <c r="I2305" s="36"/>
      <c r="J2305" s="266"/>
      <c r="K2305" s="424"/>
      <c r="L2305" s="268"/>
      <c r="M2305" s="45"/>
    </row>
    <row r="2306" spans="2:13" s="37" customFormat="1" x14ac:dyDescent="0.3">
      <c r="B2306" s="155"/>
      <c r="C2306" s="151"/>
      <c r="D2306" s="151"/>
      <c r="E2306" s="152"/>
      <c r="F2306" s="151"/>
      <c r="G2306" s="151"/>
      <c r="H2306" s="36"/>
      <c r="I2306" s="36"/>
      <c r="J2306" s="266"/>
      <c r="K2306" s="424"/>
      <c r="L2306" s="268"/>
      <c r="M2306" s="45"/>
    </row>
    <row r="2307" spans="2:13" s="37" customFormat="1" x14ac:dyDescent="0.3">
      <c r="B2307" s="155"/>
      <c r="C2307" s="151"/>
      <c r="D2307" s="151"/>
      <c r="E2307" s="152"/>
      <c r="F2307" s="151"/>
      <c r="G2307" s="151"/>
      <c r="H2307" s="36"/>
      <c r="I2307" s="36"/>
      <c r="J2307" s="266"/>
      <c r="K2307" s="424"/>
      <c r="L2307" s="268"/>
      <c r="M2307" s="45"/>
    </row>
    <row r="2308" spans="2:13" s="37" customFormat="1" x14ac:dyDescent="0.3">
      <c r="B2308" s="155"/>
      <c r="C2308" s="151"/>
      <c r="D2308" s="151"/>
      <c r="E2308" s="152"/>
      <c r="F2308" s="151"/>
      <c r="G2308" s="151"/>
      <c r="H2308" s="36"/>
      <c r="I2308" s="36"/>
      <c r="J2308" s="266"/>
      <c r="K2308" s="424"/>
      <c r="L2308" s="268"/>
      <c r="M2308" s="45"/>
    </row>
    <row r="2309" spans="2:13" s="37" customFormat="1" x14ac:dyDescent="0.3">
      <c r="B2309" s="155"/>
      <c r="C2309" s="151"/>
      <c r="D2309" s="151"/>
      <c r="E2309" s="152"/>
      <c r="F2309" s="151"/>
      <c r="G2309" s="151"/>
      <c r="H2309" s="36"/>
      <c r="I2309" s="36"/>
      <c r="J2309" s="266"/>
      <c r="K2309" s="424"/>
      <c r="L2309" s="268"/>
      <c r="M2309" s="45"/>
    </row>
    <row r="2310" spans="2:13" s="37" customFormat="1" x14ac:dyDescent="0.3">
      <c r="B2310" s="155"/>
      <c r="C2310" s="151"/>
      <c r="D2310" s="151"/>
      <c r="E2310" s="152"/>
      <c r="F2310" s="151"/>
      <c r="G2310" s="151"/>
      <c r="H2310" s="36"/>
      <c r="I2310" s="36"/>
      <c r="J2310" s="266"/>
      <c r="K2310" s="424"/>
      <c r="L2310" s="268"/>
      <c r="M2310" s="45"/>
    </row>
    <row r="2311" spans="2:13" s="37" customFormat="1" x14ac:dyDescent="0.3">
      <c r="B2311" s="155"/>
      <c r="C2311" s="151"/>
      <c r="D2311" s="151"/>
      <c r="E2311" s="152"/>
      <c r="F2311" s="151"/>
      <c r="G2311" s="151"/>
      <c r="H2311" s="36"/>
      <c r="I2311" s="36"/>
      <c r="J2311" s="266"/>
      <c r="K2311" s="424"/>
      <c r="L2311" s="268"/>
      <c r="M2311" s="45"/>
    </row>
    <row r="2312" spans="2:13" s="37" customFormat="1" x14ac:dyDescent="0.3">
      <c r="B2312" s="155"/>
      <c r="C2312" s="151"/>
      <c r="D2312" s="151"/>
      <c r="E2312" s="152"/>
      <c r="F2312" s="151"/>
      <c r="G2312" s="151"/>
      <c r="H2312" s="36"/>
      <c r="I2312" s="36"/>
      <c r="J2312" s="266"/>
      <c r="K2312" s="424"/>
      <c r="L2312" s="268"/>
      <c r="M2312" s="45"/>
    </row>
    <row r="2313" spans="2:13" s="37" customFormat="1" x14ac:dyDescent="0.3">
      <c r="B2313" s="155"/>
      <c r="C2313" s="151"/>
      <c r="D2313" s="151"/>
      <c r="E2313" s="152"/>
      <c r="F2313" s="151"/>
      <c r="G2313" s="151"/>
      <c r="H2313" s="36"/>
      <c r="I2313" s="36"/>
      <c r="J2313" s="266"/>
      <c r="K2313" s="424"/>
      <c r="L2313" s="268"/>
      <c r="M2313" s="45"/>
    </row>
    <row r="2314" spans="2:13" s="37" customFormat="1" x14ac:dyDescent="0.3">
      <c r="B2314" s="155"/>
      <c r="C2314" s="151"/>
      <c r="D2314" s="151"/>
      <c r="E2314" s="152"/>
      <c r="F2314" s="151"/>
      <c r="G2314" s="151"/>
      <c r="H2314" s="36"/>
      <c r="I2314" s="36"/>
      <c r="J2314" s="266"/>
      <c r="K2314" s="424"/>
      <c r="L2314" s="268"/>
      <c r="M2314" s="45"/>
    </row>
    <row r="2315" spans="2:13" s="37" customFormat="1" x14ac:dyDescent="0.3">
      <c r="B2315" s="155"/>
      <c r="C2315" s="151"/>
      <c r="D2315" s="151"/>
      <c r="E2315" s="152"/>
      <c r="F2315" s="151"/>
      <c r="G2315" s="151"/>
      <c r="H2315" s="36"/>
      <c r="I2315" s="36"/>
      <c r="J2315" s="266"/>
      <c r="K2315" s="424"/>
      <c r="L2315" s="268"/>
      <c r="M2315" s="45"/>
    </row>
    <row r="2316" spans="2:13" s="37" customFormat="1" x14ac:dyDescent="0.3">
      <c r="B2316" s="155"/>
      <c r="C2316" s="151"/>
      <c r="D2316" s="151"/>
      <c r="E2316" s="152"/>
      <c r="F2316" s="151"/>
      <c r="G2316" s="151"/>
      <c r="H2316" s="36"/>
      <c r="I2316" s="36"/>
      <c r="J2316" s="266"/>
      <c r="K2316" s="424"/>
      <c r="L2316" s="268"/>
      <c r="M2316" s="45"/>
    </row>
    <row r="2317" spans="2:13" s="37" customFormat="1" x14ac:dyDescent="0.3">
      <c r="B2317" s="155"/>
      <c r="C2317" s="151"/>
      <c r="D2317" s="151"/>
      <c r="E2317" s="152"/>
      <c r="F2317" s="151"/>
      <c r="G2317" s="151"/>
      <c r="H2317" s="36"/>
      <c r="I2317" s="36"/>
      <c r="J2317" s="266"/>
      <c r="K2317" s="424"/>
      <c r="L2317" s="268"/>
      <c r="M2317" s="45"/>
    </row>
    <row r="2318" spans="2:13" s="37" customFormat="1" x14ac:dyDescent="0.3">
      <c r="B2318" s="155"/>
      <c r="C2318" s="151"/>
      <c r="D2318" s="151"/>
      <c r="E2318" s="152"/>
      <c r="F2318" s="151"/>
      <c r="G2318" s="151"/>
      <c r="H2318" s="36"/>
      <c r="I2318" s="36"/>
      <c r="J2318" s="266"/>
      <c r="K2318" s="424"/>
      <c r="L2318" s="268"/>
      <c r="M2318" s="45"/>
    </row>
    <row r="2319" spans="2:13" s="37" customFormat="1" x14ac:dyDescent="0.3">
      <c r="B2319" s="155"/>
      <c r="C2319" s="151"/>
      <c r="D2319" s="151"/>
      <c r="E2319" s="152"/>
      <c r="F2319" s="151"/>
      <c r="G2319" s="151"/>
      <c r="H2319" s="36"/>
      <c r="I2319" s="36"/>
      <c r="J2319" s="266"/>
      <c r="K2319" s="424"/>
      <c r="L2319" s="268"/>
      <c r="M2319" s="45"/>
    </row>
    <row r="2320" spans="2:13" s="37" customFormat="1" x14ac:dyDescent="0.3">
      <c r="B2320" s="155"/>
      <c r="C2320" s="151"/>
      <c r="D2320" s="151"/>
      <c r="E2320" s="152"/>
      <c r="F2320" s="151"/>
      <c r="G2320" s="151"/>
      <c r="H2320" s="36"/>
      <c r="I2320" s="36"/>
      <c r="J2320" s="266"/>
      <c r="K2320" s="424"/>
      <c r="L2320" s="268"/>
      <c r="M2320" s="45"/>
    </row>
    <row r="2321" spans="2:13" s="37" customFormat="1" x14ac:dyDescent="0.3">
      <c r="B2321" s="155"/>
      <c r="C2321" s="151"/>
      <c r="D2321" s="151"/>
      <c r="E2321" s="152"/>
      <c r="F2321" s="151"/>
      <c r="G2321" s="151"/>
      <c r="H2321" s="36"/>
      <c r="I2321" s="36"/>
      <c r="J2321" s="266"/>
      <c r="K2321" s="424"/>
      <c r="L2321" s="268"/>
      <c r="M2321" s="45"/>
    </row>
    <row r="2322" spans="2:13" s="37" customFormat="1" x14ac:dyDescent="0.3">
      <c r="B2322" s="155"/>
      <c r="C2322" s="151"/>
      <c r="D2322" s="151"/>
      <c r="E2322" s="152"/>
      <c r="F2322" s="151"/>
      <c r="G2322" s="151"/>
      <c r="H2322" s="36"/>
      <c r="I2322" s="36"/>
      <c r="J2322" s="266"/>
      <c r="K2322" s="424"/>
      <c r="L2322" s="268"/>
      <c r="M2322" s="45"/>
    </row>
    <row r="2323" spans="2:13" s="37" customFormat="1" x14ac:dyDescent="0.3">
      <c r="B2323" s="155"/>
      <c r="C2323" s="151"/>
      <c r="D2323" s="151"/>
      <c r="E2323" s="152"/>
      <c r="F2323" s="151"/>
      <c r="G2323" s="151"/>
      <c r="H2323" s="36"/>
      <c r="I2323" s="36"/>
      <c r="J2323" s="266"/>
      <c r="K2323" s="424"/>
      <c r="L2323" s="268"/>
      <c r="M2323" s="45"/>
    </row>
    <row r="2324" spans="2:13" s="37" customFormat="1" x14ac:dyDescent="0.3">
      <c r="B2324" s="155"/>
      <c r="C2324" s="151"/>
      <c r="D2324" s="151"/>
      <c r="E2324" s="152"/>
      <c r="F2324" s="151"/>
      <c r="G2324" s="151"/>
      <c r="H2324" s="36"/>
      <c r="I2324" s="36"/>
      <c r="J2324" s="266"/>
      <c r="K2324" s="424"/>
      <c r="L2324" s="268"/>
      <c r="M2324" s="45"/>
    </row>
    <row r="2325" spans="2:13" s="37" customFormat="1" x14ac:dyDescent="0.3">
      <c r="B2325" s="155"/>
      <c r="C2325" s="151"/>
      <c r="D2325" s="151"/>
      <c r="E2325" s="152"/>
      <c r="F2325" s="151"/>
      <c r="G2325" s="151"/>
      <c r="H2325" s="36"/>
      <c r="I2325" s="36"/>
      <c r="J2325" s="266"/>
      <c r="K2325" s="424"/>
      <c r="L2325" s="268"/>
      <c r="M2325" s="45"/>
    </row>
    <row r="2326" spans="2:13" s="37" customFormat="1" x14ac:dyDescent="0.3">
      <c r="B2326" s="155"/>
      <c r="C2326" s="151"/>
      <c r="D2326" s="151"/>
      <c r="E2326" s="152"/>
      <c r="F2326" s="151"/>
      <c r="G2326" s="151"/>
      <c r="H2326" s="36"/>
      <c r="I2326" s="36"/>
      <c r="J2326" s="266"/>
      <c r="K2326" s="424"/>
      <c r="L2326" s="268"/>
      <c r="M2326" s="45"/>
    </row>
    <row r="2327" spans="2:13" s="37" customFormat="1" x14ac:dyDescent="0.3">
      <c r="B2327" s="155"/>
      <c r="C2327" s="151"/>
      <c r="D2327" s="151"/>
      <c r="E2327" s="152"/>
      <c r="F2327" s="151"/>
      <c r="G2327" s="151"/>
      <c r="H2327" s="36"/>
      <c r="I2327" s="36"/>
      <c r="J2327" s="266"/>
      <c r="K2327" s="424"/>
      <c r="L2327" s="268"/>
      <c r="M2327" s="45"/>
    </row>
    <row r="2328" spans="2:13" s="37" customFormat="1" x14ac:dyDescent="0.3">
      <c r="B2328" s="155"/>
      <c r="C2328" s="151"/>
      <c r="D2328" s="151"/>
      <c r="E2328" s="152"/>
      <c r="F2328" s="151"/>
      <c r="G2328" s="151"/>
      <c r="H2328" s="36"/>
      <c r="I2328" s="36"/>
      <c r="J2328" s="266"/>
      <c r="K2328" s="424"/>
      <c r="L2328" s="268"/>
      <c r="M2328" s="45"/>
    </row>
    <row r="2329" spans="2:13" s="37" customFormat="1" x14ac:dyDescent="0.3">
      <c r="B2329" s="155"/>
      <c r="C2329" s="151"/>
      <c r="D2329" s="151"/>
      <c r="E2329" s="152"/>
      <c r="F2329" s="151"/>
      <c r="G2329" s="151"/>
      <c r="H2329" s="36"/>
      <c r="I2329" s="36"/>
      <c r="J2329" s="266"/>
      <c r="K2329" s="424"/>
      <c r="L2329" s="268"/>
      <c r="M2329" s="45"/>
    </row>
    <row r="2330" spans="2:13" s="37" customFormat="1" x14ac:dyDescent="0.3">
      <c r="B2330" s="155"/>
      <c r="C2330" s="151"/>
      <c r="D2330" s="151"/>
      <c r="E2330" s="152"/>
      <c r="F2330" s="151"/>
      <c r="G2330" s="151"/>
      <c r="H2330" s="36"/>
      <c r="I2330" s="36"/>
      <c r="J2330" s="266"/>
      <c r="K2330" s="424"/>
      <c r="L2330" s="268"/>
      <c r="M2330" s="45"/>
    </row>
    <row r="2331" spans="2:13" s="37" customFormat="1" x14ac:dyDescent="0.3">
      <c r="B2331" s="155"/>
      <c r="C2331" s="151"/>
      <c r="D2331" s="151"/>
      <c r="E2331" s="152"/>
      <c r="F2331" s="151"/>
      <c r="G2331" s="151"/>
      <c r="H2331" s="36"/>
      <c r="I2331" s="36"/>
      <c r="J2331" s="266"/>
      <c r="K2331" s="424"/>
      <c r="L2331" s="268"/>
      <c r="M2331" s="45"/>
    </row>
    <row r="2332" spans="2:13" s="37" customFormat="1" x14ac:dyDescent="0.3">
      <c r="B2332" s="155"/>
      <c r="C2332" s="151"/>
      <c r="D2332" s="151"/>
      <c r="E2332" s="152"/>
      <c r="F2332" s="151"/>
      <c r="G2332" s="151"/>
      <c r="H2332" s="36"/>
      <c r="I2332" s="36"/>
      <c r="J2332" s="266"/>
      <c r="K2332" s="424"/>
      <c r="L2332" s="268"/>
      <c r="M2332" s="45"/>
    </row>
    <row r="2333" spans="2:13" s="37" customFormat="1" x14ac:dyDescent="0.3">
      <c r="B2333" s="155"/>
      <c r="C2333" s="151"/>
      <c r="D2333" s="151"/>
      <c r="E2333" s="152"/>
      <c r="F2333" s="151"/>
      <c r="G2333" s="151"/>
      <c r="H2333" s="36"/>
      <c r="I2333" s="36"/>
      <c r="J2333" s="266"/>
      <c r="K2333" s="424"/>
      <c r="L2333" s="268"/>
      <c r="M2333" s="45"/>
    </row>
    <row r="2334" spans="2:13" s="37" customFormat="1" x14ac:dyDescent="0.3">
      <c r="B2334" s="155"/>
      <c r="C2334" s="151"/>
      <c r="D2334" s="151"/>
      <c r="E2334" s="152"/>
      <c r="F2334" s="151"/>
      <c r="G2334" s="151"/>
      <c r="H2334" s="36"/>
      <c r="I2334" s="36"/>
      <c r="J2334" s="266"/>
      <c r="K2334" s="424"/>
      <c r="L2334" s="268"/>
      <c r="M2334" s="45"/>
    </row>
    <row r="2335" spans="2:13" s="37" customFormat="1" x14ac:dyDescent="0.3">
      <c r="B2335" s="155"/>
      <c r="C2335" s="151"/>
      <c r="D2335" s="151"/>
      <c r="E2335" s="152"/>
      <c r="F2335" s="151"/>
      <c r="G2335" s="151"/>
      <c r="H2335" s="36"/>
      <c r="I2335" s="36"/>
      <c r="J2335" s="266"/>
      <c r="K2335" s="424"/>
      <c r="L2335" s="268"/>
      <c r="M2335" s="45"/>
    </row>
    <row r="2336" spans="2:13" s="37" customFormat="1" x14ac:dyDescent="0.3">
      <c r="B2336" s="155"/>
      <c r="C2336" s="151"/>
      <c r="D2336" s="151"/>
      <c r="E2336" s="152"/>
      <c r="F2336" s="151"/>
      <c r="G2336" s="151"/>
      <c r="H2336" s="36"/>
      <c r="I2336" s="36"/>
      <c r="J2336" s="266"/>
      <c r="K2336" s="424"/>
      <c r="L2336" s="268"/>
      <c r="M2336" s="45"/>
    </row>
    <row r="2337" spans="2:13" s="37" customFormat="1" x14ac:dyDescent="0.3">
      <c r="B2337" s="155"/>
      <c r="C2337" s="151"/>
      <c r="D2337" s="151"/>
      <c r="E2337" s="152"/>
      <c r="F2337" s="151"/>
      <c r="G2337" s="151"/>
      <c r="H2337" s="36"/>
      <c r="I2337" s="36"/>
      <c r="J2337" s="266"/>
      <c r="K2337" s="424"/>
      <c r="L2337" s="268"/>
      <c r="M2337" s="45"/>
    </row>
    <row r="2338" spans="2:13" s="37" customFormat="1" x14ac:dyDescent="0.3">
      <c r="B2338" s="155"/>
      <c r="C2338" s="151"/>
      <c r="D2338" s="151"/>
      <c r="E2338" s="152"/>
      <c r="F2338" s="151"/>
      <c r="G2338" s="151"/>
      <c r="H2338" s="36"/>
      <c r="I2338" s="36"/>
      <c r="J2338" s="266"/>
      <c r="K2338" s="424"/>
      <c r="L2338" s="268"/>
      <c r="M2338" s="45"/>
    </row>
    <row r="2339" spans="2:13" s="37" customFormat="1" x14ac:dyDescent="0.3">
      <c r="B2339" s="155"/>
      <c r="C2339" s="151"/>
      <c r="D2339" s="151"/>
      <c r="E2339" s="152"/>
      <c r="F2339" s="151"/>
      <c r="G2339" s="151"/>
      <c r="H2339" s="36"/>
      <c r="I2339" s="36"/>
      <c r="J2339" s="266"/>
      <c r="K2339" s="424"/>
      <c r="L2339" s="268"/>
      <c r="M2339" s="45"/>
    </row>
    <row r="2340" spans="2:13" s="37" customFormat="1" x14ac:dyDescent="0.3">
      <c r="B2340" s="155"/>
      <c r="C2340" s="151"/>
      <c r="D2340" s="151"/>
      <c r="E2340" s="152"/>
      <c r="F2340" s="151"/>
      <c r="G2340" s="151"/>
      <c r="H2340" s="36"/>
      <c r="I2340" s="36"/>
      <c r="J2340" s="266"/>
      <c r="K2340" s="424"/>
      <c r="L2340" s="268"/>
      <c r="M2340" s="45"/>
    </row>
    <row r="2341" spans="2:13" s="37" customFormat="1" x14ac:dyDescent="0.3">
      <c r="B2341" s="155"/>
      <c r="C2341" s="151"/>
      <c r="D2341" s="151"/>
      <c r="E2341" s="152"/>
      <c r="F2341" s="151"/>
      <c r="G2341" s="151"/>
      <c r="H2341" s="36"/>
      <c r="I2341" s="36"/>
      <c r="J2341" s="266"/>
      <c r="K2341" s="424"/>
      <c r="L2341" s="268"/>
      <c r="M2341" s="45"/>
    </row>
    <row r="2342" spans="2:13" s="37" customFormat="1" x14ac:dyDescent="0.3">
      <c r="B2342" s="155"/>
      <c r="C2342" s="151"/>
      <c r="D2342" s="151"/>
      <c r="E2342" s="152"/>
      <c r="F2342" s="151"/>
      <c r="G2342" s="151"/>
      <c r="H2342" s="36"/>
      <c r="I2342" s="36"/>
      <c r="J2342" s="266"/>
      <c r="K2342" s="424"/>
      <c r="L2342" s="268"/>
      <c r="M2342" s="45"/>
    </row>
    <row r="2343" spans="2:13" s="37" customFormat="1" x14ac:dyDescent="0.3">
      <c r="B2343" s="155"/>
      <c r="C2343" s="151"/>
      <c r="D2343" s="151"/>
      <c r="E2343" s="152"/>
      <c r="F2343" s="151"/>
      <c r="G2343" s="151"/>
      <c r="H2343" s="36"/>
      <c r="I2343" s="36"/>
      <c r="J2343" s="266"/>
      <c r="K2343" s="424"/>
      <c r="L2343" s="268"/>
      <c r="M2343" s="45"/>
    </row>
    <row r="2344" spans="2:13" s="37" customFormat="1" x14ac:dyDescent="0.3">
      <c r="B2344" s="155"/>
      <c r="C2344" s="151"/>
      <c r="D2344" s="151"/>
      <c r="E2344" s="152"/>
      <c r="F2344" s="151"/>
      <c r="G2344" s="151"/>
      <c r="H2344" s="36"/>
      <c r="I2344" s="36"/>
      <c r="J2344" s="266"/>
      <c r="K2344" s="424"/>
      <c r="L2344" s="268"/>
      <c r="M2344" s="45"/>
    </row>
    <row r="2345" spans="2:13" s="37" customFormat="1" x14ac:dyDescent="0.3">
      <c r="B2345" s="155"/>
      <c r="C2345" s="151"/>
      <c r="D2345" s="151"/>
      <c r="E2345" s="152"/>
      <c r="F2345" s="151"/>
      <c r="G2345" s="151"/>
      <c r="H2345" s="36"/>
      <c r="I2345" s="36"/>
      <c r="J2345" s="266"/>
      <c r="K2345" s="424"/>
      <c r="L2345" s="268"/>
      <c r="M2345" s="45"/>
    </row>
    <row r="2346" spans="2:13" s="37" customFormat="1" x14ac:dyDescent="0.3">
      <c r="B2346" s="155"/>
      <c r="C2346" s="151"/>
      <c r="D2346" s="151"/>
      <c r="E2346" s="152"/>
      <c r="F2346" s="151"/>
      <c r="G2346" s="151"/>
      <c r="H2346" s="36"/>
      <c r="I2346" s="36"/>
      <c r="J2346" s="266"/>
      <c r="K2346" s="424"/>
      <c r="L2346" s="268"/>
      <c r="M2346" s="45"/>
    </row>
    <row r="2347" spans="2:13" s="37" customFormat="1" x14ac:dyDescent="0.3">
      <c r="B2347" s="155"/>
      <c r="C2347" s="151"/>
      <c r="D2347" s="151"/>
      <c r="E2347" s="152"/>
      <c r="F2347" s="151"/>
      <c r="G2347" s="151"/>
      <c r="H2347" s="36"/>
      <c r="I2347" s="36"/>
      <c r="J2347" s="266"/>
      <c r="K2347" s="424"/>
      <c r="L2347" s="268"/>
      <c r="M2347" s="45"/>
    </row>
    <row r="2348" spans="2:13" s="37" customFormat="1" x14ac:dyDescent="0.3">
      <c r="B2348" s="155"/>
      <c r="C2348" s="151"/>
      <c r="D2348" s="151"/>
      <c r="E2348" s="152"/>
      <c r="F2348" s="151"/>
      <c r="G2348" s="151"/>
      <c r="H2348" s="36"/>
      <c r="I2348" s="36"/>
      <c r="J2348" s="266"/>
      <c r="K2348" s="424"/>
      <c r="L2348" s="268"/>
      <c r="M2348" s="45"/>
    </row>
    <row r="2349" spans="2:13" s="37" customFormat="1" x14ac:dyDescent="0.3">
      <c r="B2349" s="155"/>
      <c r="C2349" s="151"/>
      <c r="D2349" s="151"/>
      <c r="E2349" s="152"/>
      <c r="F2349" s="151"/>
      <c r="G2349" s="151"/>
      <c r="H2349" s="36"/>
      <c r="I2349" s="36"/>
      <c r="J2349" s="266"/>
      <c r="K2349" s="424"/>
      <c r="L2349" s="268"/>
      <c r="M2349" s="45"/>
    </row>
    <row r="2350" spans="2:13" s="37" customFormat="1" x14ac:dyDescent="0.3">
      <c r="B2350" s="155"/>
      <c r="C2350" s="151"/>
      <c r="D2350" s="151"/>
      <c r="E2350" s="152"/>
      <c r="F2350" s="151"/>
      <c r="G2350" s="151"/>
      <c r="H2350" s="36"/>
      <c r="I2350" s="36"/>
      <c r="J2350" s="266"/>
      <c r="K2350" s="424"/>
      <c r="L2350" s="268"/>
      <c r="M2350" s="45"/>
    </row>
    <row r="2351" spans="2:13" s="37" customFormat="1" x14ac:dyDescent="0.3">
      <c r="B2351" s="155"/>
      <c r="C2351" s="151"/>
      <c r="D2351" s="151"/>
      <c r="E2351" s="152"/>
      <c r="F2351" s="151"/>
      <c r="G2351" s="151"/>
      <c r="H2351" s="36"/>
      <c r="I2351" s="36"/>
      <c r="J2351" s="266"/>
      <c r="K2351" s="424"/>
      <c r="L2351" s="268"/>
      <c r="M2351" s="45"/>
    </row>
    <row r="2352" spans="2:13" s="37" customFormat="1" x14ac:dyDescent="0.3">
      <c r="B2352" s="155"/>
      <c r="C2352" s="151"/>
      <c r="D2352" s="151"/>
      <c r="E2352" s="152"/>
      <c r="F2352" s="151"/>
      <c r="G2352" s="151"/>
      <c r="H2352" s="36"/>
      <c r="I2352" s="36"/>
      <c r="J2352" s="266"/>
      <c r="K2352" s="424"/>
      <c r="L2352" s="268"/>
      <c r="M2352" s="45"/>
    </row>
    <row r="2353" spans="2:13" s="37" customFormat="1" x14ac:dyDescent="0.3">
      <c r="B2353" s="155"/>
      <c r="C2353" s="151"/>
      <c r="D2353" s="151"/>
      <c r="E2353" s="152"/>
      <c r="F2353" s="151"/>
      <c r="G2353" s="151"/>
      <c r="H2353" s="36"/>
      <c r="I2353" s="36"/>
      <c r="J2353" s="266"/>
      <c r="K2353" s="424"/>
      <c r="L2353" s="268"/>
      <c r="M2353" s="45"/>
    </row>
    <row r="2354" spans="2:13" s="37" customFormat="1" x14ac:dyDescent="0.3">
      <c r="B2354" s="155"/>
      <c r="C2354" s="151"/>
      <c r="D2354" s="151"/>
      <c r="E2354" s="152"/>
      <c r="F2354" s="151"/>
      <c r="G2354" s="151"/>
      <c r="H2354" s="36"/>
      <c r="I2354" s="36"/>
      <c r="J2354" s="266"/>
      <c r="K2354" s="424"/>
      <c r="L2354" s="268"/>
      <c r="M2354" s="45"/>
    </row>
    <row r="2355" spans="2:13" s="37" customFormat="1" x14ac:dyDescent="0.3">
      <c r="B2355" s="155"/>
      <c r="C2355" s="151"/>
      <c r="D2355" s="151"/>
      <c r="E2355" s="152"/>
      <c r="F2355" s="151"/>
      <c r="G2355" s="151"/>
      <c r="H2355" s="36"/>
      <c r="I2355" s="36"/>
      <c r="J2355" s="266"/>
      <c r="K2355" s="424"/>
      <c r="L2355" s="268"/>
      <c r="M2355" s="45"/>
    </row>
    <row r="2356" spans="2:13" s="37" customFormat="1" x14ac:dyDescent="0.3">
      <c r="B2356" s="155"/>
      <c r="C2356" s="151"/>
      <c r="D2356" s="151"/>
      <c r="E2356" s="152"/>
      <c r="F2356" s="151"/>
      <c r="G2356" s="151"/>
      <c r="H2356" s="36"/>
      <c r="I2356" s="36"/>
      <c r="J2356" s="266"/>
      <c r="K2356" s="424"/>
      <c r="L2356" s="268"/>
      <c r="M2356" s="45"/>
    </row>
    <row r="2357" spans="2:13" s="37" customFormat="1" x14ac:dyDescent="0.3">
      <c r="B2357" s="155"/>
      <c r="C2357" s="151"/>
      <c r="D2357" s="151"/>
      <c r="E2357" s="152"/>
      <c r="F2357" s="151"/>
      <c r="G2357" s="151"/>
      <c r="H2357" s="36"/>
      <c r="I2357" s="36"/>
      <c r="J2357" s="266"/>
      <c r="K2357" s="424"/>
      <c r="L2357" s="268"/>
      <c r="M2357" s="45"/>
    </row>
    <row r="2358" spans="2:13" s="37" customFormat="1" x14ac:dyDescent="0.3">
      <c r="B2358" s="155"/>
      <c r="C2358" s="151"/>
      <c r="D2358" s="151"/>
      <c r="E2358" s="152"/>
      <c r="F2358" s="151"/>
      <c r="G2358" s="151"/>
      <c r="H2358" s="36"/>
      <c r="I2358" s="36"/>
      <c r="J2358" s="266"/>
      <c r="K2358" s="424"/>
      <c r="L2358" s="268"/>
      <c r="M2358" s="45"/>
    </row>
    <row r="2359" spans="2:13" s="37" customFormat="1" x14ac:dyDescent="0.3">
      <c r="B2359" s="155"/>
      <c r="C2359" s="151"/>
      <c r="D2359" s="151"/>
      <c r="E2359" s="152"/>
      <c r="F2359" s="151"/>
      <c r="G2359" s="151"/>
      <c r="H2359" s="36"/>
      <c r="I2359" s="36"/>
      <c r="J2359" s="266"/>
      <c r="K2359" s="424"/>
      <c r="L2359" s="268"/>
      <c r="M2359" s="45"/>
    </row>
    <row r="2360" spans="2:13" s="37" customFormat="1" x14ac:dyDescent="0.3">
      <c r="B2360" s="155"/>
      <c r="C2360" s="151"/>
      <c r="D2360" s="151"/>
      <c r="E2360" s="152"/>
      <c r="F2360" s="151"/>
      <c r="G2360" s="151"/>
      <c r="H2360" s="36"/>
      <c r="I2360" s="36"/>
      <c r="J2360" s="266"/>
      <c r="K2360" s="424"/>
      <c r="L2360" s="268"/>
      <c r="M2360" s="45"/>
    </row>
    <row r="2361" spans="2:13" s="37" customFormat="1" x14ac:dyDescent="0.3">
      <c r="B2361" s="155"/>
      <c r="C2361" s="151"/>
      <c r="D2361" s="151"/>
      <c r="E2361" s="152"/>
      <c r="F2361" s="151"/>
      <c r="G2361" s="151"/>
      <c r="H2361" s="36"/>
      <c r="I2361" s="36"/>
      <c r="J2361" s="266"/>
      <c r="K2361" s="424"/>
      <c r="L2361" s="268"/>
      <c r="M2361" s="45"/>
    </row>
    <row r="2362" spans="2:13" s="37" customFormat="1" x14ac:dyDescent="0.3">
      <c r="B2362" s="155"/>
      <c r="C2362" s="151"/>
      <c r="D2362" s="151"/>
      <c r="E2362" s="152"/>
      <c r="F2362" s="151"/>
      <c r="G2362" s="151"/>
      <c r="H2362" s="36"/>
      <c r="I2362" s="36"/>
      <c r="J2362" s="266"/>
      <c r="K2362" s="424"/>
      <c r="L2362" s="268"/>
      <c r="M2362" s="45"/>
    </row>
    <row r="2363" spans="2:13" s="37" customFormat="1" x14ac:dyDescent="0.3">
      <c r="B2363" s="155"/>
      <c r="C2363" s="151"/>
      <c r="D2363" s="151"/>
      <c r="E2363" s="152"/>
      <c r="F2363" s="151"/>
      <c r="G2363" s="151"/>
      <c r="H2363" s="36"/>
      <c r="I2363" s="36"/>
      <c r="J2363" s="266"/>
      <c r="K2363" s="424"/>
      <c r="L2363" s="268"/>
      <c r="M2363" s="45"/>
    </row>
    <row r="2364" spans="2:13" s="37" customFormat="1" x14ac:dyDescent="0.3">
      <c r="B2364" s="155"/>
      <c r="C2364" s="151"/>
      <c r="D2364" s="151"/>
      <c r="E2364" s="152"/>
      <c r="F2364" s="151"/>
      <c r="G2364" s="151"/>
      <c r="H2364" s="36"/>
      <c r="I2364" s="36"/>
      <c r="J2364" s="266"/>
      <c r="K2364" s="424"/>
      <c r="L2364" s="268"/>
      <c r="M2364" s="45"/>
    </row>
    <row r="2365" spans="2:13" s="37" customFormat="1" x14ac:dyDescent="0.3">
      <c r="B2365" s="155"/>
      <c r="C2365" s="151"/>
      <c r="D2365" s="151"/>
      <c r="E2365" s="152"/>
      <c r="F2365" s="151"/>
      <c r="G2365" s="151"/>
      <c r="H2365" s="36"/>
      <c r="I2365" s="36"/>
      <c r="J2365" s="266"/>
      <c r="K2365" s="424"/>
      <c r="L2365" s="268"/>
      <c r="M2365" s="45"/>
    </row>
    <row r="2366" spans="2:13" s="37" customFormat="1" x14ac:dyDescent="0.3">
      <c r="B2366" s="155"/>
      <c r="C2366" s="151"/>
      <c r="D2366" s="151"/>
      <c r="E2366" s="152"/>
      <c r="F2366" s="151"/>
      <c r="G2366" s="151"/>
      <c r="H2366" s="36"/>
      <c r="I2366" s="36"/>
      <c r="J2366" s="266"/>
      <c r="K2366" s="424"/>
      <c r="L2366" s="268"/>
      <c r="M2366" s="45"/>
    </row>
    <row r="2367" spans="2:13" s="37" customFormat="1" x14ac:dyDescent="0.3">
      <c r="B2367" s="155"/>
      <c r="C2367" s="151"/>
      <c r="D2367" s="151"/>
      <c r="E2367" s="152"/>
      <c r="F2367" s="151"/>
      <c r="G2367" s="151"/>
      <c r="H2367" s="36"/>
      <c r="I2367" s="36"/>
      <c r="J2367" s="266"/>
      <c r="K2367" s="424"/>
      <c r="L2367" s="268"/>
      <c r="M2367" s="45"/>
    </row>
    <row r="2368" spans="2:13" s="37" customFormat="1" x14ac:dyDescent="0.3">
      <c r="B2368" s="155"/>
      <c r="C2368" s="151"/>
      <c r="D2368" s="151"/>
      <c r="E2368" s="152"/>
      <c r="F2368" s="151"/>
      <c r="G2368" s="151"/>
      <c r="H2368" s="36"/>
      <c r="I2368" s="36"/>
      <c r="J2368" s="266"/>
      <c r="K2368" s="424"/>
      <c r="L2368" s="268"/>
      <c r="M2368" s="45"/>
    </row>
    <row r="2369" spans="2:13" s="37" customFormat="1" x14ac:dyDescent="0.3">
      <c r="B2369" s="155"/>
      <c r="C2369" s="151"/>
      <c r="D2369" s="151"/>
      <c r="E2369" s="152"/>
      <c r="F2369" s="151"/>
      <c r="G2369" s="151"/>
      <c r="H2369" s="36"/>
      <c r="I2369" s="36"/>
      <c r="J2369" s="266"/>
      <c r="K2369" s="424"/>
      <c r="L2369" s="268"/>
      <c r="M2369" s="45"/>
    </row>
    <row r="2370" spans="2:13" s="37" customFormat="1" x14ac:dyDescent="0.3">
      <c r="B2370" s="155"/>
      <c r="C2370" s="151"/>
      <c r="D2370" s="151"/>
      <c r="E2370" s="152"/>
      <c r="F2370" s="151"/>
      <c r="G2370" s="151"/>
      <c r="H2370" s="36"/>
      <c r="I2370" s="36"/>
      <c r="J2370" s="266"/>
      <c r="K2370" s="424"/>
      <c r="L2370" s="268"/>
      <c r="M2370" s="45"/>
    </row>
    <row r="2371" spans="2:13" s="37" customFormat="1" x14ac:dyDescent="0.3">
      <c r="B2371" s="155"/>
      <c r="C2371" s="151"/>
      <c r="D2371" s="151"/>
      <c r="E2371" s="152"/>
      <c r="F2371" s="151"/>
      <c r="G2371" s="151"/>
      <c r="H2371" s="36"/>
      <c r="I2371" s="36"/>
      <c r="J2371" s="266"/>
      <c r="K2371" s="424"/>
      <c r="L2371" s="268"/>
      <c r="M2371" s="45"/>
    </row>
    <row r="2372" spans="2:13" s="37" customFormat="1" x14ac:dyDescent="0.3">
      <c r="B2372" s="155"/>
      <c r="C2372" s="151"/>
      <c r="D2372" s="151"/>
      <c r="E2372" s="152"/>
      <c r="F2372" s="151"/>
      <c r="G2372" s="151"/>
      <c r="H2372" s="36"/>
      <c r="I2372" s="36"/>
      <c r="J2372" s="266"/>
      <c r="K2372" s="424"/>
      <c r="L2372" s="268"/>
      <c r="M2372" s="45"/>
    </row>
    <row r="2373" spans="2:13" s="37" customFormat="1" x14ac:dyDescent="0.3">
      <c r="B2373" s="155"/>
      <c r="C2373" s="151"/>
      <c r="D2373" s="151"/>
      <c r="E2373" s="152"/>
      <c r="F2373" s="151"/>
      <c r="G2373" s="151"/>
      <c r="H2373" s="36"/>
      <c r="I2373" s="36"/>
      <c r="J2373" s="266"/>
      <c r="K2373" s="424"/>
      <c r="L2373" s="268"/>
      <c r="M2373" s="45"/>
    </row>
    <row r="2374" spans="2:13" s="37" customFormat="1" x14ac:dyDescent="0.3">
      <c r="B2374" s="155"/>
      <c r="C2374" s="151"/>
      <c r="D2374" s="151"/>
      <c r="E2374" s="152"/>
      <c r="F2374" s="151"/>
      <c r="G2374" s="151"/>
      <c r="H2374" s="36"/>
      <c r="I2374" s="36"/>
      <c r="J2374" s="266"/>
      <c r="K2374" s="424"/>
      <c r="L2374" s="268"/>
      <c r="M2374" s="45"/>
    </row>
    <row r="2375" spans="2:13" s="37" customFormat="1" x14ac:dyDescent="0.3">
      <c r="B2375" s="155"/>
      <c r="C2375" s="151"/>
      <c r="D2375" s="151"/>
      <c r="E2375" s="152"/>
      <c r="F2375" s="151"/>
      <c r="G2375" s="151"/>
      <c r="H2375" s="36"/>
      <c r="I2375" s="36"/>
      <c r="J2375" s="266"/>
      <c r="K2375" s="424"/>
      <c r="L2375" s="268"/>
      <c r="M2375" s="45"/>
    </row>
    <row r="2376" spans="2:13" s="37" customFormat="1" x14ac:dyDescent="0.3">
      <c r="B2376" s="155"/>
      <c r="C2376" s="151"/>
      <c r="D2376" s="151"/>
      <c r="E2376" s="152"/>
      <c r="F2376" s="151"/>
      <c r="G2376" s="151"/>
      <c r="H2376" s="36"/>
      <c r="I2376" s="36"/>
      <c r="J2376" s="266"/>
      <c r="K2376" s="424"/>
      <c r="L2376" s="268"/>
      <c r="M2376" s="45"/>
    </row>
    <row r="2377" spans="2:13" s="37" customFormat="1" x14ac:dyDescent="0.3">
      <c r="B2377" s="155"/>
      <c r="C2377" s="151"/>
      <c r="D2377" s="151"/>
      <c r="E2377" s="152"/>
      <c r="F2377" s="151"/>
      <c r="G2377" s="151"/>
      <c r="H2377" s="36"/>
      <c r="I2377" s="36"/>
      <c r="J2377" s="266"/>
      <c r="K2377" s="424"/>
      <c r="L2377" s="268"/>
      <c r="M2377" s="45"/>
    </row>
    <row r="2378" spans="2:13" s="37" customFormat="1" x14ac:dyDescent="0.3">
      <c r="B2378" s="155"/>
      <c r="C2378" s="151"/>
      <c r="D2378" s="151"/>
      <c r="E2378" s="152"/>
      <c r="F2378" s="151"/>
      <c r="G2378" s="151"/>
      <c r="H2378" s="36"/>
      <c r="I2378" s="36"/>
      <c r="J2378" s="266"/>
      <c r="K2378" s="424"/>
      <c r="L2378" s="268"/>
      <c r="M2378" s="45"/>
    </row>
    <row r="2379" spans="2:13" s="37" customFormat="1" x14ac:dyDescent="0.3">
      <c r="B2379" s="155"/>
      <c r="C2379" s="151"/>
      <c r="D2379" s="151"/>
      <c r="E2379" s="152"/>
      <c r="F2379" s="151"/>
      <c r="G2379" s="151"/>
      <c r="H2379" s="36"/>
      <c r="I2379" s="36"/>
      <c r="J2379" s="266"/>
      <c r="K2379" s="424"/>
      <c r="L2379" s="268"/>
      <c r="M2379" s="45"/>
    </row>
    <row r="2380" spans="2:13" s="37" customFormat="1" x14ac:dyDescent="0.3">
      <c r="B2380" s="155"/>
      <c r="C2380" s="151"/>
      <c r="D2380" s="151"/>
      <c r="E2380" s="152"/>
      <c r="F2380" s="151"/>
      <c r="G2380" s="151"/>
      <c r="H2380" s="36"/>
      <c r="I2380" s="36"/>
      <c r="J2380" s="266"/>
      <c r="K2380" s="424"/>
      <c r="L2380" s="268"/>
      <c r="M2380" s="45"/>
    </row>
    <row r="2381" spans="2:13" s="37" customFormat="1" x14ac:dyDescent="0.3">
      <c r="B2381" s="155"/>
      <c r="C2381" s="151"/>
      <c r="D2381" s="151"/>
      <c r="E2381" s="152"/>
      <c r="F2381" s="151"/>
      <c r="G2381" s="151"/>
      <c r="H2381" s="36"/>
      <c r="I2381" s="36"/>
      <c r="J2381" s="266"/>
      <c r="K2381" s="424"/>
      <c r="L2381" s="268"/>
      <c r="M2381" s="45"/>
    </row>
    <row r="2382" spans="2:13" s="37" customFormat="1" x14ac:dyDescent="0.3">
      <c r="B2382" s="155"/>
      <c r="C2382" s="151"/>
      <c r="D2382" s="151"/>
      <c r="E2382" s="152"/>
      <c r="F2382" s="151"/>
      <c r="G2382" s="151"/>
      <c r="H2382" s="36"/>
      <c r="I2382" s="36"/>
      <c r="J2382" s="266"/>
      <c r="K2382" s="424"/>
      <c r="L2382" s="268"/>
      <c r="M2382" s="45"/>
    </row>
    <row r="2383" spans="2:13" s="37" customFormat="1" x14ac:dyDescent="0.3">
      <c r="B2383" s="155"/>
      <c r="C2383" s="151"/>
      <c r="D2383" s="151"/>
      <c r="E2383" s="152"/>
      <c r="F2383" s="151"/>
      <c r="G2383" s="151"/>
      <c r="H2383" s="36"/>
      <c r="I2383" s="36"/>
      <c r="J2383" s="266"/>
      <c r="K2383" s="424"/>
      <c r="L2383" s="268"/>
      <c r="M2383" s="45"/>
    </row>
    <row r="2384" spans="2:13" s="37" customFormat="1" x14ac:dyDescent="0.3">
      <c r="B2384" s="155"/>
      <c r="C2384" s="151"/>
      <c r="D2384" s="151"/>
      <c r="E2384" s="152"/>
      <c r="F2384" s="151"/>
      <c r="G2384" s="151"/>
      <c r="H2384" s="36"/>
      <c r="I2384" s="36"/>
      <c r="J2384" s="266"/>
      <c r="K2384" s="424"/>
      <c r="L2384" s="268"/>
      <c r="M2384" s="45"/>
    </row>
    <row r="2385" spans="2:13" s="37" customFormat="1" x14ac:dyDescent="0.3">
      <c r="B2385" s="155"/>
      <c r="C2385" s="151"/>
      <c r="D2385" s="151"/>
      <c r="E2385" s="152"/>
      <c r="F2385" s="151"/>
      <c r="G2385" s="151"/>
      <c r="H2385" s="36"/>
      <c r="I2385" s="36"/>
      <c r="J2385" s="266"/>
      <c r="K2385" s="424"/>
      <c r="L2385" s="268"/>
      <c r="M2385" s="45"/>
    </row>
    <row r="2386" spans="2:13" s="37" customFormat="1" x14ac:dyDescent="0.3">
      <c r="B2386" s="155"/>
      <c r="C2386" s="151"/>
      <c r="D2386" s="151"/>
      <c r="E2386" s="152"/>
      <c r="F2386" s="151"/>
      <c r="G2386" s="151"/>
      <c r="H2386" s="36"/>
      <c r="I2386" s="36"/>
      <c r="J2386" s="266"/>
      <c r="K2386" s="424"/>
      <c r="L2386" s="268"/>
      <c r="M2386" s="45"/>
    </row>
    <row r="2387" spans="2:13" s="37" customFormat="1" x14ac:dyDescent="0.3">
      <c r="B2387" s="155"/>
      <c r="C2387" s="151"/>
      <c r="D2387" s="151"/>
      <c r="E2387" s="152"/>
      <c r="F2387" s="151"/>
      <c r="G2387" s="151"/>
      <c r="H2387" s="36"/>
      <c r="I2387" s="36"/>
      <c r="J2387" s="266"/>
      <c r="K2387" s="424"/>
      <c r="L2387" s="268"/>
      <c r="M2387" s="45"/>
    </row>
    <row r="2388" spans="2:13" s="37" customFormat="1" x14ac:dyDescent="0.3">
      <c r="B2388" s="155"/>
      <c r="C2388" s="151"/>
      <c r="D2388" s="151"/>
      <c r="E2388" s="152"/>
      <c r="F2388" s="151"/>
      <c r="G2388" s="151"/>
      <c r="H2388" s="36"/>
      <c r="I2388" s="36"/>
      <c r="J2388" s="266"/>
      <c r="K2388" s="424"/>
      <c r="L2388" s="268"/>
      <c r="M2388" s="45"/>
    </row>
    <row r="2389" spans="2:13" s="37" customFormat="1" x14ac:dyDescent="0.3">
      <c r="B2389" s="155"/>
      <c r="C2389" s="151"/>
      <c r="D2389" s="151"/>
      <c r="E2389" s="152"/>
      <c r="F2389" s="151"/>
      <c r="G2389" s="151"/>
      <c r="H2389" s="36"/>
      <c r="I2389" s="36"/>
      <c r="J2389" s="266"/>
      <c r="K2389" s="424"/>
      <c r="L2389" s="268"/>
      <c r="M2389" s="45"/>
    </row>
    <row r="2390" spans="2:13" s="37" customFormat="1" x14ac:dyDescent="0.3">
      <c r="B2390" s="155"/>
      <c r="C2390" s="151"/>
      <c r="D2390" s="151"/>
      <c r="E2390" s="152"/>
      <c r="F2390" s="151"/>
      <c r="G2390" s="151"/>
      <c r="H2390" s="36"/>
      <c r="I2390" s="36"/>
      <c r="J2390" s="266"/>
      <c r="K2390" s="424"/>
      <c r="L2390" s="268"/>
      <c r="M2390" s="45"/>
    </row>
    <row r="2391" spans="2:13" s="37" customFormat="1" x14ac:dyDescent="0.3">
      <c r="B2391" s="155"/>
      <c r="C2391" s="151"/>
      <c r="D2391" s="151"/>
      <c r="E2391" s="152"/>
      <c r="F2391" s="151"/>
      <c r="G2391" s="151"/>
      <c r="H2391" s="36"/>
      <c r="I2391" s="36"/>
      <c r="J2391" s="266"/>
      <c r="K2391" s="424"/>
      <c r="L2391" s="268"/>
      <c r="M2391" s="45"/>
    </row>
    <row r="2392" spans="2:13" s="37" customFormat="1" x14ac:dyDescent="0.3">
      <c r="B2392" s="155"/>
      <c r="C2392" s="151"/>
      <c r="D2392" s="151"/>
      <c r="E2392" s="152"/>
      <c r="F2392" s="151"/>
      <c r="G2392" s="151"/>
      <c r="H2392" s="36"/>
      <c r="I2392" s="36"/>
      <c r="J2392" s="266"/>
      <c r="K2392" s="424"/>
      <c r="L2392" s="268"/>
      <c r="M2392" s="45"/>
    </row>
    <row r="2393" spans="2:13" s="37" customFormat="1" x14ac:dyDescent="0.3">
      <c r="B2393" s="155"/>
      <c r="C2393" s="151"/>
      <c r="D2393" s="151"/>
      <c r="E2393" s="152"/>
      <c r="F2393" s="151"/>
      <c r="G2393" s="151"/>
      <c r="H2393" s="36"/>
      <c r="I2393" s="36"/>
      <c r="J2393" s="266"/>
      <c r="K2393" s="424"/>
      <c r="L2393" s="268"/>
      <c r="M2393" s="45"/>
    </row>
    <row r="2394" spans="2:13" s="37" customFormat="1" x14ac:dyDescent="0.3">
      <c r="B2394" s="155"/>
      <c r="C2394" s="151"/>
      <c r="D2394" s="151"/>
      <c r="E2394" s="152"/>
      <c r="F2394" s="151"/>
      <c r="G2394" s="151"/>
      <c r="H2394" s="36"/>
      <c r="I2394" s="36"/>
      <c r="J2394" s="266"/>
      <c r="K2394" s="424"/>
      <c r="L2394" s="268"/>
      <c r="M2394" s="45"/>
    </row>
    <row r="2395" spans="2:13" s="37" customFormat="1" x14ac:dyDescent="0.3">
      <c r="B2395" s="155"/>
      <c r="C2395" s="151"/>
      <c r="D2395" s="151"/>
      <c r="E2395" s="152"/>
      <c r="F2395" s="151"/>
      <c r="G2395" s="151"/>
      <c r="H2395" s="36"/>
      <c r="I2395" s="36"/>
      <c r="J2395" s="266"/>
      <c r="K2395" s="424"/>
      <c r="L2395" s="268"/>
      <c r="M2395" s="45"/>
    </row>
    <row r="2396" spans="2:13" s="37" customFormat="1" x14ac:dyDescent="0.3">
      <c r="B2396" s="155"/>
      <c r="C2396" s="151"/>
      <c r="D2396" s="151"/>
      <c r="E2396" s="152"/>
      <c r="F2396" s="151"/>
      <c r="G2396" s="151"/>
      <c r="H2396" s="36"/>
      <c r="I2396" s="36"/>
      <c r="J2396" s="266"/>
      <c r="K2396" s="424"/>
      <c r="L2396" s="268"/>
      <c r="M2396" s="45"/>
    </row>
    <row r="2397" spans="2:13" s="37" customFormat="1" x14ac:dyDescent="0.3">
      <c r="B2397" s="155"/>
      <c r="C2397" s="151"/>
      <c r="D2397" s="151"/>
      <c r="E2397" s="152"/>
      <c r="F2397" s="151"/>
      <c r="G2397" s="151"/>
      <c r="H2397" s="36"/>
      <c r="I2397" s="36"/>
      <c r="J2397" s="266"/>
      <c r="K2397" s="424"/>
      <c r="L2397" s="268"/>
      <c r="M2397" s="45"/>
    </row>
    <row r="2398" spans="2:13" s="37" customFormat="1" x14ac:dyDescent="0.3">
      <c r="B2398" s="155"/>
      <c r="C2398" s="151"/>
      <c r="D2398" s="151"/>
      <c r="E2398" s="152"/>
      <c r="F2398" s="151"/>
      <c r="G2398" s="151"/>
      <c r="H2398" s="36"/>
      <c r="I2398" s="36"/>
      <c r="J2398" s="266"/>
      <c r="K2398" s="424"/>
      <c r="L2398" s="268"/>
      <c r="M2398" s="45"/>
    </row>
    <row r="2399" spans="2:13" s="37" customFormat="1" x14ac:dyDescent="0.3">
      <c r="B2399" s="155"/>
      <c r="C2399" s="151"/>
      <c r="D2399" s="151"/>
      <c r="E2399" s="152"/>
      <c r="F2399" s="151"/>
      <c r="G2399" s="151"/>
      <c r="H2399" s="36"/>
      <c r="I2399" s="36"/>
      <c r="J2399" s="266"/>
      <c r="K2399" s="424"/>
      <c r="L2399" s="268"/>
      <c r="M2399" s="45"/>
    </row>
    <row r="2400" spans="2:13" s="37" customFormat="1" x14ac:dyDescent="0.3">
      <c r="B2400" s="155"/>
      <c r="C2400" s="151"/>
      <c r="D2400" s="151"/>
      <c r="E2400" s="152"/>
      <c r="F2400" s="151"/>
      <c r="G2400" s="151"/>
      <c r="H2400" s="36"/>
      <c r="I2400" s="36"/>
      <c r="J2400" s="266"/>
      <c r="K2400" s="424"/>
      <c r="L2400" s="268"/>
      <c r="M2400" s="45"/>
    </row>
    <row r="2401" spans="2:13" s="37" customFormat="1" x14ac:dyDescent="0.3">
      <c r="B2401" s="155"/>
      <c r="C2401" s="151"/>
      <c r="D2401" s="151"/>
      <c r="E2401" s="152"/>
      <c r="F2401" s="151"/>
      <c r="G2401" s="151"/>
      <c r="H2401" s="36"/>
      <c r="I2401" s="36"/>
      <c r="J2401" s="266"/>
      <c r="K2401" s="424"/>
      <c r="L2401" s="268"/>
      <c r="M2401" s="45"/>
    </row>
    <row r="2402" spans="2:13" s="37" customFormat="1" x14ac:dyDescent="0.3">
      <c r="B2402" s="155"/>
      <c r="C2402" s="151"/>
      <c r="D2402" s="151"/>
      <c r="E2402" s="152"/>
      <c r="F2402" s="151"/>
      <c r="G2402" s="151"/>
      <c r="H2402" s="36"/>
      <c r="I2402" s="36"/>
      <c r="J2402" s="266"/>
      <c r="K2402" s="424"/>
      <c r="L2402" s="268"/>
      <c r="M2402" s="45"/>
    </row>
    <row r="2403" spans="2:13" s="37" customFormat="1" x14ac:dyDescent="0.3">
      <c r="B2403" s="155"/>
      <c r="C2403" s="151"/>
      <c r="D2403" s="151"/>
      <c r="E2403" s="152"/>
      <c r="F2403" s="151"/>
      <c r="G2403" s="151"/>
      <c r="H2403" s="36"/>
      <c r="I2403" s="36"/>
      <c r="J2403" s="266"/>
      <c r="K2403" s="424"/>
      <c r="L2403" s="268"/>
      <c r="M2403" s="45"/>
    </row>
    <row r="2404" spans="2:13" s="37" customFormat="1" x14ac:dyDescent="0.3">
      <c r="B2404" s="155"/>
      <c r="C2404" s="151"/>
      <c r="D2404" s="151"/>
      <c r="E2404" s="152"/>
      <c r="F2404" s="151"/>
      <c r="G2404" s="151"/>
      <c r="H2404" s="36"/>
      <c r="I2404" s="36"/>
      <c r="J2404" s="266"/>
      <c r="K2404" s="424"/>
      <c r="L2404" s="268"/>
      <c r="M2404" s="45"/>
    </row>
    <row r="2405" spans="2:13" s="37" customFormat="1" x14ac:dyDescent="0.3">
      <c r="B2405" s="155"/>
      <c r="C2405" s="151"/>
      <c r="D2405" s="151"/>
      <c r="E2405" s="152"/>
      <c r="F2405" s="151"/>
      <c r="G2405" s="151"/>
      <c r="H2405" s="36"/>
      <c r="I2405" s="36"/>
      <c r="J2405" s="266"/>
      <c r="K2405" s="424"/>
      <c r="L2405" s="268"/>
      <c r="M2405" s="45"/>
    </row>
    <row r="2406" spans="2:13" s="37" customFormat="1" x14ac:dyDescent="0.3">
      <c r="B2406" s="155"/>
      <c r="C2406" s="151"/>
      <c r="D2406" s="151"/>
      <c r="E2406" s="152"/>
      <c r="F2406" s="151"/>
      <c r="G2406" s="151"/>
      <c r="H2406" s="36"/>
      <c r="I2406" s="36"/>
      <c r="J2406" s="266"/>
      <c r="K2406" s="424"/>
      <c r="L2406" s="268"/>
      <c r="M2406" s="45"/>
    </row>
    <row r="2407" spans="2:13" s="37" customFormat="1" x14ac:dyDescent="0.3">
      <c r="B2407" s="155"/>
      <c r="C2407" s="151"/>
      <c r="D2407" s="151"/>
      <c r="E2407" s="152"/>
      <c r="F2407" s="151"/>
      <c r="G2407" s="151"/>
      <c r="H2407" s="36"/>
      <c r="I2407" s="36"/>
      <c r="J2407" s="266"/>
      <c r="K2407" s="424"/>
      <c r="L2407" s="268"/>
      <c r="M2407" s="45"/>
    </row>
    <row r="2408" spans="2:13" s="37" customFormat="1" x14ac:dyDescent="0.3">
      <c r="B2408" s="155"/>
      <c r="C2408" s="151"/>
      <c r="D2408" s="151"/>
      <c r="E2408" s="152"/>
      <c r="F2408" s="151"/>
      <c r="G2408" s="151"/>
      <c r="H2408" s="36"/>
      <c r="I2408" s="36"/>
      <c r="J2408" s="266"/>
      <c r="K2408" s="424"/>
      <c r="L2408" s="268"/>
      <c r="M2408" s="45"/>
    </row>
    <row r="2409" spans="2:13" s="37" customFormat="1" x14ac:dyDescent="0.3">
      <c r="B2409" s="155"/>
      <c r="C2409" s="151"/>
      <c r="D2409" s="151"/>
      <c r="E2409" s="152"/>
      <c r="F2409" s="151"/>
      <c r="G2409" s="151"/>
      <c r="H2409" s="36"/>
      <c r="I2409" s="36"/>
      <c r="J2409" s="266"/>
      <c r="K2409" s="424"/>
      <c r="L2409" s="268"/>
      <c r="M2409" s="45"/>
    </row>
    <row r="2410" spans="2:13" s="37" customFormat="1" x14ac:dyDescent="0.3">
      <c r="B2410" s="155"/>
      <c r="C2410" s="151"/>
      <c r="D2410" s="151"/>
      <c r="E2410" s="152"/>
      <c r="F2410" s="151"/>
      <c r="G2410" s="151"/>
      <c r="H2410" s="36"/>
      <c r="I2410" s="36"/>
      <c r="J2410" s="266"/>
      <c r="K2410" s="424"/>
      <c r="L2410" s="268"/>
      <c r="M2410" s="45"/>
    </row>
    <row r="2411" spans="2:13" s="37" customFormat="1" x14ac:dyDescent="0.3">
      <c r="B2411" s="155"/>
      <c r="C2411" s="151"/>
      <c r="D2411" s="151"/>
      <c r="E2411" s="152"/>
      <c r="F2411" s="151"/>
      <c r="G2411" s="151"/>
      <c r="H2411" s="36"/>
      <c r="I2411" s="36"/>
      <c r="J2411" s="266"/>
      <c r="K2411" s="424"/>
      <c r="L2411" s="268"/>
      <c r="M2411" s="45"/>
    </row>
    <row r="2412" spans="2:13" s="37" customFormat="1" x14ac:dyDescent="0.3">
      <c r="B2412" s="155"/>
      <c r="C2412" s="151"/>
      <c r="D2412" s="151"/>
      <c r="E2412" s="152"/>
      <c r="F2412" s="151"/>
      <c r="G2412" s="151"/>
      <c r="H2412" s="36"/>
      <c r="I2412" s="36"/>
      <c r="J2412" s="266"/>
      <c r="K2412" s="424"/>
      <c r="L2412" s="268"/>
      <c r="M2412" s="45"/>
    </row>
    <row r="2413" spans="2:13" s="37" customFormat="1" x14ac:dyDescent="0.3">
      <c r="B2413" s="155"/>
      <c r="C2413" s="151"/>
      <c r="D2413" s="151"/>
      <c r="E2413" s="152"/>
      <c r="F2413" s="151"/>
      <c r="G2413" s="151"/>
      <c r="H2413" s="36"/>
      <c r="I2413" s="36"/>
      <c r="J2413" s="266"/>
      <c r="K2413" s="424"/>
      <c r="L2413" s="268"/>
      <c r="M2413" s="45"/>
    </row>
    <row r="2414" spans="2:13" s="37" customFormat="1" x14ac:dyDescent="0.3">
      <c r="B2414" s="155"/>
      <c r="C2414" s="151"/>
      <c r="D2414" s="151"/>
      <c r="E2414" s="152"/>
      <c r="F2414" s="151"/>
      <c r="G2414" s="151"/>
      <c r="H2414" s="36"/>
      <c r="I2414" s="36"/>
      <c r="J2414" s="266"/>
      <c r="K2414" s="424"/>
      <c r="L2414" s="268"/>
      <c r="M2414" s="45"/>
    </row>
    <row r="2415" spans="2:13" s="37" customFormat="1" x14ac:dyDescent="0.3">
      <c r="B2415" s="155"/>
      <c r="C2415" s="151"/>
      <c r="D2415" s="151"/>
      <c r="E2415" s="152"/>
      <c r="F2415" s="151"/>
      <c r="G2415" s="151"/>
      <c r="H2415" s="36"/>
      <c r="I2415" s="36"/>
      <c r="J2415" s="266"/>
      <c r="K2415" s="424"/>
      <c r="L2415" s="268"/>
      <c r="M2415" s="45"/>
    </row>
    <row r="2416" spans="2:13" s="37" customFormat="1" x14ac:dyDescent="0.3">
      <c r="B2416" s="155"/>
      <c r="C2416" s="151"/>
      <c r="D2416" s="151"/>
      <c r="E2416" s="152"/>
      <c r="F2416" s="151"/>
      <c r="G2416" s="151"/>
      <c r="H2416" s="36"/>
      <c r="I2416" s="36"/>
      <c r="J2416" s="266"/>
      <c r="K2416" s="424"/>
      <c r="L2416" s="268"/>
      <c r="M2416" s="45"/>
    </row>
    <row r="2417" spans="2:13" s="37" customFormat="1" x14ac:dyDescent="0.3">
      <c r="B2417" s="155"/>
      <c r="C2417" s="151"/>
      <c r="D2417" s="151"/>
      <c r="E2417" s="152"/>
      <c r="F2417" s="151"/>
      <c r="G2417" s="151"/>
      <c r="H2417" s="36"/>
      <c r="I2417" s="36"/>
      <c r="J2417" s="266"/>
      <c r="K2417" s="424"/>
      <c r="L2417" s="268"/>
      <c r="M2417" s="45"/>
    </row>
    <row r="2418" spans="2:13" s="37" customFormat="1" x14ac:dyDescent="0.3">
      <c r="B2418" s="155"/>
      <c r="C2418" s="151"/>
      <c r="D2418" s="151"/>
      <c r="E2418" s="152"/>
      <c r="F2418" s="151"/>
      <c r="G2418" s="151"/>
      <c r="H2418" s="36"/>
      <c r="I2418" s="36"/>
      <c r="J2418" s="266"/>
      <c r="K2418" s="424"/>
      <c r="L2418" s="268"/>
      <c r="M2418" s="45"/>
    </row>
    <row r="2419" spans="2:13" s="37" customFormat="1" x14ac:dyDescent="0.3">
      <c r="B2419" s="155"/>
      <c r="C2419" s="151"/>
      <c r="D2419" s="151"/>
      <c r="E2419" s="152"/>
      <c r="F2419" s="151"/>
      <c r="G2419" s="151"/>
      <c r="H2419" s="36"/>
      <c r="I2419" s="36"/>
      <c r="J2419" s="266"/>
      <c r="K2419" s="424"/>
      <c r="L2419" s="268"/>
      <c r="M2419" s="45"/>
    </row>
    <row r="2420" spans="2:13" s="37" customFormat="1" x14ac:dyDescent="0.3">
      <c r="B2420" s="155"/>
      <c r="C2420" s="151"/>
      <c r="D2420" s="151"/>
      <c r="E2420" s="152"/>
      <c r="F2420" s="151"/>
      <c r="G2420" s="151"/>
      <c r="H2420" s="36"/>
      <c r="I2420" s="36"/>
      <c r="J2420" s="266"/>
      <c r="K2420" s="424"/>
      <c r="L2420" s="268"/>
      <c r="M2420" s="45"/>
    </row>
    <row r="2421" spans="2:13" s="37" customFormat="1" x14ac:dyDescent="0.3">
      <c r="B2421" s="155"/>
      <c r="C2421" s="151"/>
      <c r="D2421" s="151"/>
      <c r="E2421" s="152"/>
      <c r="F2421" s="151"/>
      <c r="G2421" s="151"/>
      <c r="H2421" s="36"/>
      <c r="I2421" s="36"/>
      <c r="J2421" s="266"/>
      <c r="K2421" s="424"/>
      <c r="L2421" s="268"/>
      <c r="M2421" s="45"/>
    </row>
    <row r="2422" spans="2:13" s="37" customFormat="1" x14ac:dyDescent="0.3">
      <c r="B2422" s="155"/>
      <c r="C2422" s="151"/>
      <c r="D2422" s="151"/>
      <c r="E2422" s="152"/>
      <c r="F2422" s="151"/>
      <c r="G2422" s="151"/>
      <c r="H2422" s="36"/>
      <c r="I2422" s="36"/>
      <c r="J2422" s="266"/>
      <c r="K2422" s="424"/>
      <c r="L2422" s="268"/>
      <c r="M2422" s="45"/>
    </row>
    <row r="2423" spans="2:13" s="37" customFormat="1" x14ac:dyDescent="0.3">
      <c r="B2423" s="155"/>
      <c r="C2423" s="151"/>
      <c r="D2423" s="151"/>
      <c r="E2423" s="152"/>
      <c r="F2423" s="151"/>
      <c r="G2423" s="151"/>
      <c r="H2423" s="36"/>
      <c r="I2423" s="36"/>
      <c r="J2423" s="266"/>
      <c r="K2423" s="424"/>
      <c r="L2423" s="268"/>
      <c r="M2423" s="45"/>
    </row>
    <row r="2424" spans="2:13" s="37" customFormat="1" x14ac:dyDescent="0.3">
      <c r="B2424" s="155"/>
      <c r="C2424" s="151"/>
      <c r="D2424" s="151"/>
      <c r="E2424" s="152"/>
      <c r="F2424" s="151"/>
      <c r="G2424" s="151"/>
      <c r="H2424" s="36"/>
      <c r="I2424" s="36"/>
      <c r="J2424" s="266"/>
      <c r="K2424" s="424"/>
      <c r="L2424" s="268"/>
      <c r="M2424" s="45"/>
    </row>
    <row r="2425" spans="2:13" s="37" customFormat="1" x14ac:dyDescent="0.3">
      <c r="B2425" s="155"/>
      <c r="C2425" s="151"/>
      <c r="D2425" s="151"/>
      <c r="E2425" s="152"/>
      <c r="F2425" s="151"/>
      <c r="G2425" s="151"/>
      <c r="H2425" s="36"/>
      <c r="I2425" s="36"/>
      <c r="J2425" s="266"/>
      <c r="K2425" s="424"/>
      <c r="L2425" s="268"/>
      <c r="M2425" s="45"/>
    </row>
    <row r="2426" spans="2:13" s="37" customFormat="1" x14ac:dyDescent="0.3">
      <c r="B2426" s="155"/>
      <c r="C2426" s="151"/>
      <c r="D2426" s="151"/>
      <c r="E2426" s="152"/>
      <c r="F2426" s="151"/>
      <c r="G2426" s="151"/>
      <c r="H2426" s="36"/>
      <c r="I2426" s="36"/>
      <c r="J2426" s="266"/>
      <c r="K2426" s="424"/>
      <c r="L2426" s="268"/>
      <c r="M2426" s="45"/>
    </row>
    <row r="2427" spans="2:13" s="37" customFormat="1" x14ac:dyDescent="0.3">
      <c r="B2427" s="155"/>
      <c r="C2427" s="151"/>
      <c r="D2427" s="151"/>
      <c r="E2427" s="152"/>
      <c r="F2427" s="151"/>
      <c r="G2427" s="151"/>
      <c r="H2427" s="36"/>
      <c r="I2427" s="36"/>
      <c r="J2427" s="266"/>
      <c r="K2427" s="424"/>
      <c r="L2427" s="268"/>
      <c r="M2427" s="45"/>
    </row>
    <row r="2428" spans="2:13" s="37" customFormat="1" x14ac:dyDescent="0.3">
      <c r="B2428" s="155"/>
      <c r="C2428" s="151"/>
      <c r="D2428" s="151"/>
      <c r="E2428" s="152"/>
      <c r="F2428" s="151"/>
      <c r="G2428" s="151"/>
      <c r="H2428" s="36"/>
      <c r="I2428" s="36"/>
      <c r="J2428" s="266"/>
      <c r="K2428" s="424"/>
      <c r="L2428" s="268"/>
      <c r="M2428" s="45"/>
    </row>
    <row r="2429" spans="2:13" s="37" customFormat="1" x14ac:dyDescent="0.3">
      <c r="B2429" s="155"/>
      <c r="C2429" s="151"/>
      <c r="D2429" s="151"/>
      <c r="E2429" s="152"/>
      <c r="F2429" s="151"/>
      <c r="G2429" s="151"/>
      <c r="H2429" s="36"/>
      <c r="I2429" s="36"/>
      <c r="J2429" s="266"/>
      <c r="K2429" s="424"/>
      <c r="L2429" s="268"/>
      <c r="M2429" s="45"/>
    </row>
    <row r="2430" spans="2:13" s="37" customFormat="1" x14ac:dyDescent="0.3">
      <c r="B2430" s="155"/>
      <c r="C2430" s="151"/>
      <c r="D2430" s="151"/>
      <c r="E2430" s="152"/>
      <c r="F2430" s="151"/>
      <c r="G2430" s="151"/>
      <c r="H2430" s="36"/>
      <c r="I2430" s="36"/>
      <c r="J2430" s="266"/>
      <c r="K2430" s="424"/>
      <c r="L2430" s="268"/>
      <c r="M2430" s="45"/>
    </row>
    <row r="2431" spans="2:13" s="37" customFormat="1" x14ac:dyDescent="0.3">
      <c r="B2431" s="155"/>
      <c r="C2431" s="151"/>
      <c r="D2431" s="151"/>
      <c r="E2431" s="152"/>
      <c r="F2431" s="151"/>
      <c r="G2431" s="151"/>
      <c r="H2431" s="36"/>
      <c r="I2431" s="36"/>
      <c r="J2431" s="266"/>
      <c r="K2431" s="424"/>
      <c r="L2431" s="268"/>
      <c r="M2431" s="45"/>
    </row>
    <row r="2432" spans="2:13" s="37" customFormat="1" x14ac:dyDescent="0.3">
      <c r="B2432" s="155"/>
      <c r="C2432" s="151"/>
      <c r="D2432" s="151"/>
      <c r="E2432" s="152"/>
      <c r="F2432" s="151"/>
      <c r="G2432" s="151"/>
      <c r="H2432" s="36"/>
      <c r="I2432" s="36"/>
      <c r="J2432" s="266"/>
      <c r="K2432" s="424"/>
      <c r="L2432" s="268"/>
      <c r="M2432" s="45"/>
    </row>
    <row r="2433" spans="2:13" s="37" customFormat="1" x14ac:dyDescent="0.3">
      <c r="B2433" s="155"/>
      <c r="C2433" s="151"/>
      <c r="D2433" s="151"/>
      <c r="E2433" s="152"/>
      <c r="F2433" s="151"/>
      <c r="G2433" s="151"/>
      <c r="H2433" s="36"/>
      <c r="I2433" s="36"/>
      <c r="J2433" s="266"/>
      <c r="K2433" s="424"/>
      <c r="L2433" s="268"/>
      <c r="M2433" s="45"/>
    </row>
    <row r="2434" spans="2:13" s="37" customFormat="1" x14ac:dyDescent="0.3">
      <c r="B2434" s="155"/>
      <c r="C2434" s="151"/>
      <c r="D2434" s="151"/>
      <c r="E2434" s="152"/>
      <c r="F2434" s="151"/>
      <c r="G2434" s="151"/>
      <c r="H2434" s="36"/>
      <c r="I2434" s="36"/>
      <c r="J2434" s="266"/>
      <c r="K2434" s="424"/>
      <c r="L2434" s="268"/>
      <c r="M2434" s="45"/>
    </row>
    <row r="2435" spans="2:13" s="37" customFormat="1" x14ac:dyDescent="0.3">
      <c r="B2435" s="155"/>
      <c r="C2435" s="151"/>
      <c r="D2435" s="151"/>
      <c r="E2435" s="152"/>
      <c r="F2435" s="151"/>
      <c r="G2435" s="151"/>
      <c r="H2435" s="36"/>
      <c r="I2435" s="36"/>
      <c r="J2435" s="266"/>
      <c r="K2435" s="424"/>
      <c r="L2435" s="268"/>
      <c r="M2435" s="45"/>
    </row>
    <row r="2436" spans="2:13" s="37" customFormat="1" x14ac:dyDescent="0.3">
      <c r="B2436" s="155"/>
      <c r="C2436" s="151"/>
      <c r="D2436" s="151"/>
      <c r="E2436" s="152"/>
      <c r="F2436" s="151"/>
      <c r="G2436" s="151"/>
      <c r="H2436" s="36"/>
      <c r="I2436" s="36"/>
      <c r="J2436" s="266"/>
      <c r="K2436" s="424"/>
      <c r="L2436" s="268"/>
      <c r="M2436" s="45"/>
    </row>
    <row r="2437" spans="2:13" s="37" customFormat="1" x14ac:dyDescent="0.3">
      <c r="B2437" s="155"/>
      <c r="C2437" s="151"/>
      <c r="D2437" s="151"/>
      <c r="E2437" s="152"/>
      <c r="F2437" s="151"/>
      <c r="G2437" s="151"/>
      <c r="H2437" s="36"/>
      <c r="I2437" s="36"/>
      <c r="J2437" s="266"/>
      <c r="K2437" s="424"/>
      <c r="L2437" s="268"/>
      <c r="M2437" s="45"/>
    </row>
    <row r="2438" spans="2:13" s="37" customFormat="1" x14ac:dyDescent="0.3">
      <c r="B2438" s="155"/>
      <c r="C2438" s="151"/>
      <c r="D2438" s="151"/>
      <c r="E2438" s="152"/>
      <c r="F2438" s="151"/>
      <c r="G2438" s="151"/>
      <c r="H2438" s="36"/>
      <c r="I2438" s="36"/>
      <c r="J2438" s="266"/>
      <c r="K2438" s="424"/>
      <c r="L2438" s="268"/>
      <c r="M2438" s="45"/>
    </row>
    <row r="2439" spans="2:13" s="37" customFormat="1" x14ac:dyDescent="0.3">
      <c r="B2439" s="155"/>
      <c r="C2439" s="151"/>
      <c r="D2439" s="151"/>
      <c r="E2439" s="152"/>
      <c r="F2439" s="151"/>
      <c r="G2439" s="151"/>
      <c r="H2439" s="36"/>
      <c r="I2439" s="36"/>
      <c r="J2439" s="266"/>
      <c r="K2439" s="424"/>
      <c r="L2439" s="268"/>
      <c r="M2439" s="45"/>
    </row>
    <row r="2440" spans="2:13" s="37" customFormat="1" x14ac:dyDescent="0.3">
      <c r="B2440" s="155"/>
      <c r="C2440" s="151"/>
      <c r="D2440" s="151"/>
      <c r="E2440" s="152"/>
      <c r="F2440" s="151"/>
      <c r="G2440" s="151"/>
      <c r="H2440" s="36"/>
      <c r="I2440" s="36"/>
      <c r="J2440" s="266"/>
      <c r="K2440" s="424"/>
      <c r="L2440" s="268"/>
      <c r="M2440" s="45"/>
    </row>
    <row r="2441" spans="2:13" s="37" customFormat="1" x14ac:dyDescent="0.3">
      <c r="B2441" s="155"/>
      <c r="C2441" s="151"/>
      <c r="D2441" s="151"/>
      <c r="E2441" s="152"/>
      <c r="F2441" s="151"/>
      <c r="G2441" s="151"/>
      <c r="H2441" s="36"/>
      <c r="I2441" s="36"/>
      <c r="J2441" s="266"/>
      <c r="K2441" s="424"/>
      <c r="L2441" s="268"/>
      <c r="M2441" s="45"/>
    </row>
    <row r="2442" spans="2:13" s="37" customFormat="1" x14ac:dyDescent="0.3">
      <c r="B2442" s="155"/>
      <c r="C2442" s="151"/>
      <c r="D2442" s="151"/>
      <c r="E2442" s="152"/>
      <c r="F2442" s="151"/>
      <c r="G2442" s="151"/>
      <c r="H2442" s="36"/>
      <c r="I2442" s="36"/>
      <c r="J2442" s="266"/>
      <c r="K2442" s="424"/>
      <c r="L2442" s="268"/>
      <c r="M2442" s="45"/>
    </row>
    <row r="2443" spans="2:13" s="37" customFormat="1" x14ac:dyDescent="0.3">
      <c r="B2443" s="155"/>
      <c r="C2443" s="151"/>
      <c r="D2443" s="151"/>
      <c r="E2443" s="152"/>
      <c r="F2443" s="151"/>
      <c r="G2443" s="151"/>
      <c r="H2443" s="36"/>
      <c r="I2443" s="36"/>
      <c r="J2443" s="266"/>
      <c r="K2443" s="424"/>
      <c r="L2443" s="268"/>
      <c r="M2443" s="45"/>
    </row>
    <row r="2444" spans="2:13" s="37" customFormat="1" x14ac:dyDescent="0.3">
      <c r="B2444" s="155"/>
      <c r="C2444" s="151"/>
      <c r="D2444" s="151"/>
      <c r="E2444" s="152"/>
      <c r="F2444" s="151"/>
      <c r="G2444" s="151"/>
      <c r="H2444" s="36"/>
      <c r="I2444" s="36"/>
      <c r="J2444" s="266"/>
      <c r="K2444" s="424"/>
      <c r="L2444" s="268"/>
      <c r="M2444" s="45"/>
    </row>
    <row r="2445" spans="2:13" s="37" customFormat="1" x14ac:dyDescent="0.3">
      <c r="B2445" s="155"/>
      <c r="C2445" s="151"/>
      <c r="D2445" s="151"/>
      <c r="E2445" s="152"/>
      <c r="F2445" s="151"/>
      <c r="G2445" s="151"/>
      <c r="H2445" s="36"/>
      <c r="I2445" s="36"/>
      <c r="J2445" s="266"/>
      <c r="K2445" s="424"/>
      <c r="L2445" s="268"/>
      <c r="M2445" s="45"/>
    </row>
    <row r="2446" spans="2:13" s="37" customFormat="1" x14ac:dyDescent="0.3">
      <c r="B2446" s="155"/>
      <c r="C2446" s="151"/>
      <c r="D2446" s="151"/>
      <c r="E2446" s="152"/>
      <c r="F2446" s="151"/>
      <c r="G2446" s="151"/>
      <c r="H2446" s="36"/>
      <c r="I2446" s="36"/>
      <c r="J2446" s="266"/>
      <c r="K2446" s="424"/>
      <c r="L2446" s="268"/>
      <c r="M2446" s="45"/>
    </row>
    <row r="2447" spans="2:13" s="37" customFormat="1" x14ac:dyDescent="0.3">
      <c r="B2447" s="155"/>
      <c r="C2447" s="151"/>
      <c r="D2447" s="151"/>
      <c r="E2447" s="152"/>
      <c r="F2447" s="151"/>
      <c r="G2447" s="151"/>
      <c r="H2447" s="36"/>
      <c r="I2447" s="36"/>
      <c r="J2447" s="266"/>
      <c r="K2447" s="424"/>
      <c r="L2447" s="268"/>
      <c r="M2447" s="45"/>
    </row>
    <row r="2448" spans="2:13" s="37" customFormat="1" x14ac:dyDescent="0.3">
      <c r="B2448" s="155"/>
      <c r="C2448" s="151"/>
      <c r="D2448" s="151"/>
      <c r="E2448" s="152"/>
      <c r="F2448" s="151"/>
      <c r="G2448" s="151"/>
      <c r="H2448" s="36"/>
      <c r="I2448" s="36"/>
      <c r="J2448" s="266"/>
      <c r="K2448" s="424"/>
      <c r="L2448" s="268"/>
      <c r="M2448" s="45"/>
    </row>
    <row r="2449" spans="2:13" s="37" customFormat="1" x14ac:dyDescent="0.3">
      <c r="B2449" s="155"/>
      <c r="C2449" s="151"/>
      <c r="D2449" s="151"/>
      <c r="E2449" s="152"/>
      <c r="F2449" s="151"/>
      <c r="G2449" s="151"/>
      <c r="H2449" s="36"/>
      <c r="I2449" s="36"/>
      <c r="J2449" s="266"/>
      <c r="K2449" s="424"/>
      <c r="L2449" s="268"/>
      <c r="M2449" s="45"/>
    </row>
    <row r="2450" spans="2:13" s="37" customFormat="1" x14ac:dyDescent="0.3">
      <c r="B2450" s="155"/>
      <c r="C2450" s="151"/>
      <c r="D2450" s="151"/>
      <c r="E2450" s="152"/>
      <c r="F2450" s="151"/>
      <c r="G2450" s="151"/>
      <c r="H2450" s="36"/>
      <c r="I2450" s="36"/>
      <c r="J2450" s="266"/>
      <c r="K2450" s="424"/>
      <c r="L2450" s="268"/>
      <c r="M2450" s="45"/>
    </row>
    <row r="2451" spans="2:13" s="37" customFormat="1" x14ac:dyDescent="0.3">
      <c r="B2451" s="155"/>
      <c r="C2451" s="151"/>
      <c r="D2451" s="151"/>
      <c r="E2451" s="152"/>
      <c r="F2451" s="151"/>
      <c r="G2451" s="151"/>
      <c r="H2451" s="36"/>
      <c r="I2451" s="36"/>
      <c r="J2451" s="266"/>
      <c r="K2451" s="424"/>
      <c r="L2451" s="268"/>
      <c r="M2451" s="45"/>
    </row>
    <row r="2452" spans="2:13" s="37" customFormat="1" x14ac:dyDescent="0.3">
      <c r="B2452" s="155"/>
      <c r="C2452" s="151"/>
      <c r="D2452" s="151"/>
      <c r="E2452" s="152"/>
      <c r="F2452" s="151"/>
      <c r="G2452" s="151"/>
      <c r="H2452" s="36"/>
      <c r="I2452" s="36"/>
      <c r="J2452" s="266"/>
      <c r="K2452" s="424"/>
      <c r="L2452" s="268"/>
      <c r="M2452" s="45"/>
    </row>
    <row r="2453" spans="2:13" s="37" customFormat="1" x14ac:dyDescent="0.3">
      <c r="B2453" s="155"/>
      <c r="C2453" s="151"/>
      <c r="D2453" s="151"/>
      <c r="E2453" s="152"/>
      <c r="F2453" s="151"/>
      <c r="G2453" s="151"/>
      <c r="H2453" s="36"/>
      <c r="I2453" s="36"/>
      <c r="J2453" s="266"/>
      <c r="K2453" s="424"/>
      <c r="L2453" s="268"/>
      <c r="M2453" s="45"/>
    </row>
    <row r="2454" spans="2:13" s="37" customFormat="1" x14ac:dyDescent="0.3">
      <c r="B2454" s="155"/>
      <c r="C2454" s="151"/>
      <c r="D2454" s="151"/>
      <c r="E2454" s="152"/>
      <c r="F2454" s="151"/>
      <c r="G2454" s="151"/>
      <c r="H2454" s="36"/>
      <c r="I2454" s="36"/>
      <c r="J2454" s="266"/>
      <c r="K2454" s="424"/>
      <c r="L2454" s="268"/>
      <c r="M2454" s="45"/>
    </row>
    <row r="2455" spans="2:13" s="37" customFormat="1" x14ac:dyDescent="0.3">
      <c r="B2455" s="155"/>
      <c r="C2455" s="151"/>
      <c r="D2455" s="151"/>
      <c r="E2455" s="152"/>
      <c r="F2455" s="151"/>
      <c r="G2455" s="151"/>
      <c r="H2455" s="36"/>
      <c r="I2455" s="36"/>
      <c r="J2455" s="266"/>
      <c r="K2455" s="424"/>
      <c r="L2455" s="268"/>
      <c r="M2455" s="45"/>
    </row>
    <row r="2456" spans="2:13" s="37" customFormat="1" x14ac:dyDescent="0.3">
      <c r="B2456" s="155"/>
      <c r="C2456" s="151"/>
      <c r="D2456" s="151"/>
      <c r="E2456" s="152"/>
      <c r="F2456" s="151"/>
      <c r="G2456" s="151"/>
      <c r="H2456" s="36"/>
      <c r="I2456" s="36"/>
      <c r="J2456" s="266"/>
      <c r="K2456" s="424"/>
      <c r="L2456" s="268"/>
      <c r="M2456" s="45"/>
    </row>
    <row r="2457" spans="2:13" s="37" customFormat="1" x14ac:dyDescent="0.3">
      <c r="B2457" s="155"/>
      <c r="C2457" s="151"/>
      <c r="D2457" s="151"/>
      <c r="E2457" s="152"/>
      <c r="F2457" s="151"/>
      <c r="G2457" s="151"/>
      <c r="H2457" s="36"/>
      <c r="I2457" s="36"/>
      <c r="J2457" s="266"/>
      <c r="K2457" s="424"/>
      <c r="L2457" s="268"/>
      <c r="M2457" s="45"/>
    </row>
    <row r="2458" spans="2:13" s="37" customFormat="1" x14ac:dyDescent="0.3">
      <c r="B2458" s="155"/>
      <c r="C2458" s="151"/>
      <c r="D2458" s="151"/>
      <c r="E2458" s="152"/>
      <c r="F2458" s="151"/>
      <c r="G2458" s="151"/>
      <c r="H2458" s="36"/>
      <c r="I2458" s="36"/>
      <c r="J2458" s="266"/>
      <c r="K2458" s="424"/>
      <c r="L2458" s="268"/>
      <c r="M2458" s="45"/>
    </row>
    <row r="2459" spans="2:13" s="37" customFormat="1" x14ac:dyDescent="0.3">
      <c r="B2459" s="155"/>
      <c r="C2459" s="151"/>
      <c r="D2459" s="151"/>
      <c r="E2459" s="152"/>
      <c r="F2459" s="151"/>
      <c r="G2459" s="151"/>
      <c r="H2459" s="36"/>
      <c r="I2459" s="36"/>
      <c r="J2459" s="266"/>
      <c r="K2459" s="424"/>
      <c r="L2459" s="268"/>
      <c r="M2459" s="45"/>
    </row>
    <row r="2460" spans="2:13" s="37" customFormat="1" x14ac:dyDescent="0.3">
      <c r="B2460" s="155"/>
      <c r="C2460" s="151"/>
      <c r="D2460" s="151"/>
      <c r="E2460" s="152"/>
      <c r="F2460" s="151"/>
      <c r="G2460" s="151"/>
      <c r="H2460" s="36"/>
      <c r="I2460" s="36"/>
      <c r="J2460" s="266"/>
      <c r="K2460" s="424"/>
      <c r="L2460" s="268"/>
      <c r="M2460" s="45"/>
    </row>
    <row r="2461" spans="2:13" s="37" customFormat="1" x14ac:dyDescent="0.3">
      <c r="B2461" s="155"/>
      <c r="C2461" s="151"/>
      <c r="D2461" s="151"/>
      <c r="E2461" s="152"/>
      <c r="F2461" s="151"/>
      <c r="G2461" s="151"/>
      <c r="H2461" s="36"/>
      <c r="I2461" s="36"/>
      <c r="J2461" s="266"/>
      <c r="K2461" s="424"/>
      <c r="L2461" s="268"/>
      <c r="M2461" s="45"/>
    </row>
    <row r="2462" spans="2:13" s="37" customFormat="1" x14ac:dyDescent="0.3">
      <c r="B2462" s="155"/>
      <c r="C2462" s="151"/>
      <c r="D2462" s="151"/>
      <c r="E2462" s="152"/>
      <c r="F2462" s="151"/>
      <c r="G2462" s="151"/>
      <c r="H2462" s="36"/>
      <c r="I2462" s="36"/>
      <c r="J2462" s="266"/>
      <c r="K2462" s="424"/>
      <c r="L2462" s="268"/>
      <c r="M2462" s="45"/>
    </row>
    <row r="2463" spans="2:13" s="37" customFormat="1" x14ac:dyDescent="0.3">
      <c r="B2463" s="155"/>
      <c r="C2463" s="151"/>
      <c r="D2463" s="151"/>
      <c r="E2463" s="152"/>
      <c r="F2463" s="151"/>
      <c r="G2463" s="151"/>
      <c r="H2463" s="36"/>
      <c r="I2463" s="36"/>
      <c r="J2463" s="266"/>
      <c r="K2463" s="424"/>
      <c r="L2463" s="268"/>
      <c r="M2463" s="45"/>
    </row>
    <row r="2464" spans="2:13" s="37" customFormat="1" x14ac:dyDescent="0.3">
      <c r="B2464" s="155"/>
      <c r="C2464" s="151"/>
      <c r="D2464" s="151"/>
      <c r="E2464" s="152"/>
      <c r="F2464" s="151"/>
      <c r="G2464" s="151"/>
      <c r="H2464" s="36"/>
      <c r="I2464" s="36"/>
      <c r="J2464" s="266"/>
      <c r="K2464" s="424"/>
      <c r="L2464" s="268"/>
      <c r="M2464" s="45"/>
    </row>
    <row r="2465" spans="2:13" s="37" customFormat="1" x14ac:dyDescent="0.3">
      <c r="B2465" s="155"/>
      <c r="C2465" s="151"/>
      <c r="D2465" s="151"/>
      <c r="E2465" s="152"/>
      <c r="F2465" s="151"/>
      <c r="G2465" s="151"/>
      <c r="H2465" s="36"/>
      <c r="I2465" s="36"/>
      <c r="J2465" s="266"/>
      <c r="K2465" s="424"/>
      <c r="L2465" s="268"/>
      <c r="M2465" s="45"/>
    </row>
    <row r="2466" spans="2:13" s="37" customFormat="1" x14ac:dyDescent="0.3">
      <c r="B2466" s="155"/>
      <c r="C2466" s="151"/>
      <c r="D2466" s="151"/>
      <c r="E2466" s="152"/>
      <c r="F2466" s="151"/>
      <c r="G2466" s="151"/>
      <c r="H2466" s="36"/>
      <c r="I2466" s="36"/>
      <c r="J2466" s="266"/>
      <c r="K2466" s="424"/>
      <c r="L2466" s="268"/>
      <c r="M2466" s="45"/>
    </row>
    <row r="2467" spans="2:13" s="37" customFormat="1" x14ac:dyDescent="0.3">
      <c r="B2467" s="155"/>
      <c r="C2467" s="151"/>
      <c r="D2467" s="151"/>
      <c r="E2467" s="152"/>
      <c r="F2467" s="151"/>
      <c r="G2467" s="151"/>
      <c r="H2467" s="36"/>
      <c r="I2467" s="36"/>
      <c r="J2467" s="266"/>
      <c r="K2467" s="424"/>
      <c r="L2467" s="268"/>
      <c r="M2467" s="45"/>
    </row>
    <row r="2468" spans="2:13" s="37" customFormat="1" x14ac:dyDescent="0.3">
      <c r="B2468" s="155"/>
      <c r="C2468" s="151"/>
      <c r="D2468" s="151"/>
      <c r="E2468" s="152"/>
      <c r="F2468" s="151"/>
      <c r="G2468" s="151"/>
      <c r="H2468" s="36"/>
      <c r="I2468" s="36"/>
      <c r="J2468" s="266"/>
      <c r="K2468" s="424"/>
      <c r="L2468" s="268"/>
      <c r="M2468" s="45"/>
    </row>
    <row r="2469" spans="2:13" s="37" customFormat="1" x14ac:dyDescent="0.3">
      <c r="B2469" s="155"/>
      <c r="C2469" s="151"/>
      <c r="D2469" s="151"/>
      <c r="E2469" s="152"/>
      <c r="F2469" s="151"/>
      <c r="G2469" s="151"/>
      <c r="H2469" s="36"/>
      <c r="I2469" s="36"/>
      <c r="J2469" s="266"/>
      <c r="K2469" s="424"/>
      <c r="L2469" s="268"/>
      <c r="M2469" s="45"/>
    </row>
    <row r="2470" spans="2:13" s="37" customFormat="1" x14ac:dyDescent="0.3">
      <c r="B2470" s="155"/>
      <c r="C2470" s="151"/>
      <c r="D2470" s="151"/>
      <c r="E2470" s="152"/>
      <c r="F2470" s="151"/>
      <c r="G2470" s="151"/>
      <c r="H2470" s="36"/>
      <c r="I2470" s="36"/>
      <c r="J2470" s="266"/>
      <c r="K2470" s="424"/>
      <c r="L2470" s="268"/>
      <c r="M2470" s="45"/>
    </row>
    <row r="2471" spans="2:13" s="37" customFormat="1" x14ac:dyDescent="0.3">
      <c r="B2471" s="155"/>
      <c r="C2471" s="151"/>
      <c r="D2471" s="151"/>
      <c r="E2471" s="152"/>
      <c r="F2471" s="151"/>
      <c r="G2471" s="151"/>
      <c r="H2471" s="36"/>
      <c r="I2471" s="36"/>
      <c r="J2471" s="266"/>
      <c r="K2471" s="424"/>
      <c r="L2471" s="268"/>
      <c r="M2471" s="45"/>
    </row>
    <row r="2472" spans="2:13" s="37" customFormat="1" x14ac:dyDescent="0.3">
      <c r="B2472" s="155"/>
      <c r="C2472" s="151"/>
      <c r="D2472" s="151"/>
      <c r="E2472" s="152"/>
      <c r="F2472" s="151"/>
      <c r="G2472" s="151"/>
      <c r="H2472" s="36"/>
      <c r="I2472" s="36"/>
      <c r="J2472" s="266"/>
      <c r="K2472" s="424"/>
      <c r="L2472" s="268"/>
      <c r="M2472" s="45"/>
    </row>
    <row r="2473" spans="2:13" s="37" customFormat="1" x14ac:dyDescent="0.3">
      <c r="B2473" s="155"/>
      <c r="C2473" s="151"/>
      <c r="D2473" s="151"/>
      <c r="E2473" s="152"/>
      <c r="F2473" s="151"/>
      <c r="G2473" s="151"/>
      <c r="H2473" s="36"/>
      <c r="I2473" s="36"/>
      <c r="J2473" s="266"/>
      <c r="K2473" s="424"/>
      <c r="L2473" s="268"/>
      <c r="M2473" s="45"/>
    </row>
    <row r="2474" spans="2:13" s="37" customFormat="1" x14ac:dyDescent="0.3">
      <c r="B2474" s="155"/>
      <c r="C2474" s="151"/>
      <c r="D2474" s="151"/>
      <c r="E2474" s="152"/>
      <c r="F2474" s="151"/>
      <c r="G2474" s="151"/>
      <c r="H2474" s="36"/>
      <c r="I2474" s="36"/>
      <c r="J2474" s="266"/>
      <c r="K2474" s="424"/>
      <c r="L2474" s="268"/>
      <c r="M2474" s="45"/>
    </row>
    <row r="2475" spans="2:13" s="37" customFormat="1" x14ac:dyDescent="0.3">
      <c r="B2475" s="155"/>
      <c r="C2475" s="151"/>
      <c r="D2475" s="151"/>
      <c r="E2475" s="152"/>
      <c r="F2475" s="151"/>
      <c r="G2475" s="151"/>
      <c r="H2475" s="36"/>
      <c r="I2475" s="36"/>
      <c r="J2475" s="266"/>
      <c r="K2475" s="424"/>
      <c r="L2475" s="268"/>
      <c r="M2475" s="45"/>
    </row>
    <row r="2476" spans="2:13" s="37" customFormat="1" x14ac:dyDescent="0.3">
      <c r="B2476" s="155"/>
      <c r="C2476" s="151"/>
      <c r="D2476" s="151"/>
      <c r="E2476" s="152"/>
      <c r="F2476" s="151"/>
      <c r="G2476" s="151"/>
      <c r="H2476" s="36"/>
      <c r="I2476" s="36"/>
      <c r="J2476" s="266"/>
      <c r="K2476" s="424"/>
      <c r="L2476" s="268"/>
      <c r="M2476" s="45"/>
    </row>
    <row r="2477" spans="2:13" s="37" customFormat="1" x14ac:dyDescent="0.3">
      <c r="B2477" s="155"/>
      <c r="C2477" s="151"/>
      <c r="D2477" s="151"/>
      <c r="E2477" s="152"/>
      <c r="F2477" s="151"/>
      <c r="G2477" s="151"/>
      <c r="H2477" s="36"/>
      <c r="I2477" s="36"/>
      <c r="J2477" s="266"/>
      <c r="K2477" s="424"/>
      <c r="L2477" s="268"/>
      <c r="M2477" s="45"/>
    </row>
    <row r="2478" spans="2:13" s="37" customFormat="1" x14ac:dyDescent="0.3">
      <c r="B2478" s="155"/>
      <c r="C2478" s="151"/>
      <c r="D2478" s="151"/>
      <c r="E2478" s="152"/>
      <c r="F2478" s="151"/>
      <c r="G2478" s="151"/>
      <c r="H2478" s="36"/>
      <c r="I2478" s="36"/>
      <c r="J2478" s="266"/>
      <c r="K2478" s="424"/>
      <c r="L2478" s="268"/>
      <c r="M2478" s="45"/>
    </row>
    <row r="2479" spans="2:13" s="37" customFormat="1" x14ac:dyDescent="0.3">
      <c r="B2479" s="155"/>
      <c r="C2479" s="151"/>
      <c r="D2479" s="151"/>
      <c r="E2479" s="152"/>
      <c r="F2479" s="151"/>
      <c r="G2479" s="151"/>
      <c r="H2479" s="36"/>
      <c r="I2479" s="36"/>
      <c r="J2479" s="266"/>
      <c r="K2479" s="424"/>
      <c r="L2479" s="268"/>
      <c r="M2479" s="45"/>
    </row>
    <row r="2480" spans="2:13" s="37" customFormat="1" x14ac:dyDescent="0.3">
      <c r="B2480" s="155"/>
      <c r="C2480" s="151"/>
      <c r="D2480" s="151"/>
      <c r="E2480" s="152"/>
      <c r="F2480" s="151"/>
      <c r="G2480" s="151"/>
      <c r="H2480" s="36"/>
      <c r="I2480" s="36"/>
      <c r="J2480" s="266"/>
      <c r="K2480" s="424"/>
      <c r="L2480" s="268"/>
      <c r="M2480" s="45"/>
    </row>
    <row r="2481" spans="2:13" s="37" customFormat="1" x14ac:dyDescent="0.3">
      <c r="B2481" s="155"/>
      <c r="C2481" s="151"/>
      <c r="D2481" s="151"/>
      <c r="E2481" s="152"/>
      <c r="F2481" s="151"/>
      <c r="G2481" s="151"/>
      <c r="H2481" s="36"/>
      <c r="I2481" s="36"/>
      <c r="J2481" s="266"/>
      <c r="K2481" s="424"/>
      <c r="L2481" s="268"/>
      <c r="M2481" s="45"/>
    </row>
    <row r="2482" spans="2:13" s="37" customFormat="1" x14ac:dyDescent="0.3">
      <c r="B2482" s="155"/>
      <c r="C2482" s="151"/>
      <c r="D2482" s="151"/>
      <c r="E2482" s="152"/>
      <c r="F2482" s="151"/>
      <c r="G2482" s="151"/>
      <c r="H2482" s="36"/>
      <c r="I2482" s="36"/>
      <c r="J2482" s="266"/>
      <c r="K2482" s="424"/>
      <c r="L2482" s="268"/>
      <c r="M2482" s="45"/>
    </row>
    <row r="2483" spans="2:13" s="37" customFormat="1" x14ac:dyDescent="0.3">
      <c r="B2483" s="155"/>
      <c r="C2483" s="151"/>
      <c r="D2483" s="151"/>
      <c r="E2483" s="152"/>
      <c r="F2483" s="151"/>
      <c r="G2483" s="151"/>
      <c r="H2483" s="36"/>
      <c r="I2483" s="36"/>
      <c r="J2483" s="266"/>
      <c r="K2483" s="424"/>
      <c r="L2483" s="268"/>
      <c r="M2483" s="45"/>
    </row>
    <row r="2484" spans="2:13" s="37" customFormat="1" x14ac:dyDescent="0.3">
      <c r="B2484" s="155"/>
      <c r="C2484" s="151"/>
      <c r="D2484" s="151"/>
      <c r="E2484" s="152"/>
      <c r="F2484" s="151"/>
      <c r="G2484" s="151"/>
      <c r="H2484" s="36"/>
      <c r="I2484" s="36"/>
      <c r="J2484" s="266"/>
      <c r="K2484" s="424"/>
      <c r="L2484" s="268"/>
      <c r="M2484" s="45"/>
    </row>
    <row r="2485" spans="2:13" s="37" customFormat="1" x14ac:dyDescent="0.3">
      <c r="B2485" s="155"/>
      <c r="C2485" s="151"/>
      <c r="D2485" s="151"/>
      <c r="E2485" s="152"/>
      <c r="F2485" s="151"/>
      <c r="G2485" s="151"/>
      <c r="H2485" s="36"/>
      <c r="I2485" s="36"/>
      <c r="J2485" s="266"/>
      <c r="K2485" s="424"/>
      <c r="L2485" s="268"/>
      <c r="M2485" s="45"/>
    </row>
    <row r="2486" spans="2:13" s="37" customFormat="1" x14ac:dyDescent="0.3">
      <c r="B2486" s="155"/>
      <c r="C2486" s="151"/>
      <c r="D2486" s="151"/>
      <c r="E2486" s="152"/>
      <c r="F2486" s="151"/>
      <c r="G2486" s="151"/>
      <c r="H2486" s="36"/>
      <c r="I2486" s="36"/>
      <c r="J2486" s="266"/>
      <c r="K2486" s="424"/>
      <c r="L2486" s="268"/>
      <c r="M2486" s="45"/>
    </row>
    <row r="2487" spans="2:13" s="37" customFormat="1" x14ac:dyDescent="0.3">
      <c r="B2487" s="155"/>
      <c r="C2487" s="151"/>
      <c r="D2487" s="151"/>
      <c r="E2487" s="152"/>
      <c r="F2487" s="151"/>
      <c r="G2487" s="151"/>
      <c r="H2487" s="36"/>
      <c r="I2487" s="36"/>
      <c r="J2487" s="266"/>
      <c r="K2487" s="424"/>
      <c r="L2487" s="268"/>
      <c r="M2487" s="45"/>
    </row>
    <row r="2488" spans="2:13" s="37" customFormat="1" x14ac:dyDescent="0.3">
      <c r="B2488" s="155"/>
      <c r="C2488" s="151"/>
      <c r="D2488" s="151"/>
      <c r="E2488" s="152"/>
      <c r="F2488" s="151"/>
      <c r="G2488" s="151"/>
      <c r="H2488" s="36"/>
      <c r="I2488" s="36"/>
      <c r="J2488" s="266"/>
      <c r="K2488" s="424"/>
      <c r="L2488" s="268"/>
      <c r="M2488" s="45"/>
    </row>
    <row r="2489" spans="2:13" s="37" customFormat="1" x14ac:dyDescent="0.3">
      <c r="B2489" s="155"/>
      <c r="C2489" s="151"/>
      <c r="D2489" s="151"/>
      <c r="E2489" s="152"/>
      <c r="F2489" s="151"/>
      <c r="G2489" s="151"/>
      <c r="H2489" s="36"/>
      <c r="I2489" s="36"/>
      <c r="J2489" s="266"/>
      <c r="K2489" s="424"/>
      <c r="L2489" s="268"/>
      <c r="M2489" s="45"/>
    </row>
    <row r="2490" spans="2:13" s="37" customFormat="1" x14ac:dyDescent="0.3">
      <c r="B2490" s="155"/>
      <c r="C2490" s="151"/>
      <c r="D2490" s="151"/>
      <c r="E2490" s="152"/>
      <c r="F2490" s="151"/>
      <c r="G2490" s="151"/>
      <c r="H2490" s="36"/>
      <c r="I2490" s="36"/>
      <c r="J2490" s="266"/>
      <c r="K2490" s="424"/>
      <c r="L2490" s="268"/>
      <c r="M2490" s="45"/>
    </row>
    <row r="2491" spans="2:13" s="37" customFormat="1" x14ac:dyDescent="0.3">
      <c r="B2491" s="155"/>
      <c r="C2491" s="151"/>
      <c r="D2491" s="151"/>
      <c r="E2491" s="152"/>
      <c r="F2491" s="151"/>
      <c r="G2491" s="151"/>
      <c r="H2491" s="36"/>
      <c r="I2491" s="36"/>
      <c r="J2491" s="266"/>
      <c r="K2491" s="424"/>
      <c r="L2491" s="268"/>
      <c r="M2491" s="45"/>
    </row>
    <row r="2492" spans="2:13" s="37" customFormat="1" x14ac:dyDescent="0.3">
      <c r="B2492" s="155"/>
      <c r="C2492" s="151"/>
      <c r="D2492" s="151"/>
      <c r="E2492" s="152"/>
      <c r="F2492" s="151"/>
      <c r="G2492" s="151"/>
      <c r="H2492" s="36"/>
      <c r="I2492" s="36"/>
      <c r="J2492" s="266"/>
      <c r="K2492" s="424"/>
      <c r="L2492" s="268"/>
      <c r="M2492" s="45"/>
    </row>
    <row r="2493" spans="2:13" s="37" customFormat="1" x14ac:dyDescent="0.3">
      <c r="B2493" s="155"/>
      <c r="C2493" s="151"/>
      <c r="D2493" s="151"/>
      <c r="E2493" s="152"/>
      <c r="F2493" s="151"/>
      <c r="G2493" s="151"/>
      <c r="H2493" s="36"/>
      <c r="I2493" s="36"/>
      <c r="J2493" s="266"/>
      <c r="K2493" s="424"/>
      <c r="L2493" s="268"/>
      <c r="M2493" s="45"/>
    </row>
    <row r="2494" spans="2:13" s="37" customFormat="1" x14ac:dyDescent="0.3">
      <c r="B2494" s="155"/>
      <c r="C2494" s="151"/>
      <c r="D2494" s="151"/>
      <c r="E2494" s="152"/>
      <c r="F2494" s="151"/>
      <c r="G2494" s="151"/>
      <c r="H2494" s="36"/>
      <c r="I2494" s="36"/>
      <c r="J2494" s="266"/>
      <c r="K2494" s="424"/>
      <c r="L2494" s="268"/>
      <c r="M2494" s="45"/>
    </row>
    <row r="2495" spans="2:13" s="37" customFormat="1" x14ac:dyDescent="0.3">
      <c r="B2495" s="155"/>
      <c r="C2495" s="151"/>
      <c r="D2495" s="151"/>
      <c r="E2495" s="152"/>
      <c r="F2495" s="151"/>
      <c r="G2495" s="151"/>
      <c r="H2495" s="36"/>
      <c r="I2495" s="36"/>
      <c r="J2495" s="266"/>
      <c r="K2495" s="424"/>
      <c r="L2495" s="268"/>
      <c r="M2495" s="45"/>
    </row>
    <row r="2496" spans="2:13" s="37" customFormat="1" x14ac:dyDescent="0.3">
      <c r="B2496" s="155"/>
      <c r="C2496" s="151"/>
      <c r="D2496" s="151"/>
      <c r="E2496" s="152"/>
      <c r="F2496" s="151"/>
      <c r="G2496" s="151"/>
      <c r="H2496" s="36"/>
      <c r="I2496" s="36"/>
      <c r="J2496" s="266"/>
      <c r="K2496" s="424"/>
      <c r="L2496" s="268"/>
      <c r="M2496" s="45"/>
    </row>
    <row r="2497" spans="2:13" s="37" customFormat="1" x14ac:dyDescent="0.3">
      <c r="B2497" s="155"/>
      <c r="C2497" s="151"/>
      <c r="D2497" s="151"/>
      <c r="E2497" s="152"/>
      <c r="F2497" s="151"/>
      <c r="G2497" s="151"/>
      <c r="H2497" s="36"/>
      <c r="I2497" s="36"/>
      <c r="J2497" s="266"/>
      <c r="K2497" s="424"/>
      <c r="L2497" s="268"/>
      <c r="M2497" s="45"/>
    </row>
    <row r="2498" spans="2:13" s="37" customFormat="1" x14ac:dyDescent="0.3">
      <c r="B2498" s="155"/>
      <c r="C2498" s="151"/>
      <c r="D2498" s="151"/>
      <c r="E2498" s="152"/>
      <c r="F2498" s="151"/>
      <c r="G2498" s="151"/>
      <c r="H2498" s="36"/>
      <c r="I2498" s="36"/>
      <c r="J2498" s="266"/>
      <c r="K2498" s="424"/>
      <c r="L2498" s="268"/>
      <c r="M2498" s="45"/>
    </row>
    <row r="2499" spans="2:13" s="37" customFormat="1" x14ac:dyDescent="0.3">
      <c r="B2499" s="155"/>
      <c r="C2499" s="151"/>
      <c r="D2499" s="151"/>
      <c r="E2499" s="152"/>
      <c r="F2499" s="151"/>
      <c r="G2499" s="151"/>
      <c r="H2499" s="36"/>
      <c r="I2499" s="36"/>
      <c r="J2499" s="266"/>
      <c r="K2499" s="424"/>
      <c r="L2499" s="268"/>
      <c r="M2499" s="45"/>
    </row>
    <row r="2500" spans="2:13" s="37" customFormat="1" x14ac:dyDescent="0.3">
      <c r="B2500" s="155"/>
      <c r="C2500" s="151"/>
      <c r="D2500" s="151"/>
      <c r="E2500" s="152"/>
      <c r="F2500" s="151"/>
      <c r="G2500" s="151"/>
      <c r="H2500" s="36"/>
      <c r="I2500" s="36"/>
      <c r="J2500" s="266"/>
      <c r="K2500" s="424"/>
      <c r="L2500" s="268"/>
      <c r="M2500" s="45"/>
    </row>
    <row r="2501" spans="2:13" s="37" customFormat="1" x14ac:dyDescent="0.3">
      <c r="B2501" s="155"/>
      <c r="C2501" s="151"/>
      <c r="D2501" s="151"/>
      <c r="E2501" s="152"/>
      <c r="F2501" s="151"/>
      <c r="G2501" s="151"/>
      <c r="H2501" s="36"/>
      <c r="I2501" s="36"/>
      <c r="J2501" s="266"/>
      <c r="K2501" s="424"/>
      <c r="L2501" s="268"/>
      <c r="M2501" s="45"/>
    </row>
    <row r="2502" spans="2:13" s="37" customFormat="1" x14ac:dyDescent="0.3">
      <c r="B2502" s="155"/>
      <c r="C2502" s="151"/>
      <c r="D2502" s="151"/>
      <c r="E2502" s="152"/>
      <c r="F2502" s="151"/>
      <c r="G2502" s="151"/>
      <c r="H2502" s="36"/>
      <c r="I2502" s="36"/>
      <c r="J2502" s="266"/>
      <c r="K2502" s="424"/>
      <c r="L2502" s="268"/>
      <c r="M2502" s="45"/>
    </row>
    <row r="2503" spans="2:13" s="37" customFormat="1" x14ac:dyDescent="0.3">
      <c r="B2503" s="155"/>
      <c r="C2503" s="151"/>
      <c r="D2503" s="151"/>
      <c r="E2503" s="152"/>
      <c r="F2503" s="151"/>
      <c r="G2503" s="151"/>
      <c r="H2503" s="36"/>
      <c r="I2503" s="36"/>
      <c r="J2503" s="266"/>
      <c r="K2503" s="424"/>
      <c r="L2503" s="268"/>
      <c r="M2503" s="45"/>
    </row>
    <row r="2504" spans="2:13" s="37" customFormat="1" x14ac:dyDescent="0.3">
      <c r="B2504" s="155"/>
      <c r="C2504" s="151"/>
      <c r="D2504" s="151"/>
      <c r="E2504" s="152"/>
      <c r="F2504" s="151"/>
      <c r="G2504" s="151"/>
      <c r="H2504" s="36"/>
      <c r="I2504" s="36"/>
      <c r="J2504" s="266"/>
      <c r="K2504" s="424"/>
      <c r="L2504" s="268"/>
      <c r="M2504" s="45"/>
    </row>
    <row r="2505" spans="2:13" s="37" customFormat="1" x14ac:dyDescent="0.3">
      <c r="B2505" s="155"/>
      <c r="C2505" s="151"/>
      <c r="D2505" s="151"/>
      <c r="E2505" s="152"/>
      <c r="F2505" s="151"/>
      <c r="G2505" s="151"/>
      <c r="H2505" s="36"/>
      <c r="I2505" s="36"/>
      <c r="J2505" s="266"/>
      <c r="K2505" s="424"/>
      <c r="L2505" s="268"/>
      <c r="M2505" s="45"/>
    </row>
    <row r="2506" spans="2:13" s="37" customFormat="1" x14ac:dyDescent="0.3">
      <c r="B2506" s="155"/>
      <c r="C2506" s="151"/>
      <c r="D2506" s="151"/>
      <c r="E2506" s="152"/>
      <c r="F2506" s="151"/>
      <c r="G2506" s="151"/>
      <c r="H2506" s="36"/>
      <c r="I2506" s="36"/>
      <c r="J2506" s="266"/>
      <c r="K2506" s="424"/>
      <c r="L2506" s="268"/>
      <c r="M2506" s="45"/>
    </row>
    <row r="2507" spans="2:13" s="37" customFormat="1" x14ac:dyDescent="0.3">
      <c r="B2507" s="155"/>
      <c r="C2507" s="151"/>
      <c r="D2507" s="151"/>
      <c r="E2507" s="152"/>
      <c r="F2507" s="151"/>
      <c r="G2507" s="151"/>
      <c r="H2507" s="36"/>
      <c r="I2507" s="36"/>
      <c r="J2507" s="266"/>
      <c r="K2507" s="424"/>
      <c r="L2507" s="268"/>
      <c r="M2507" s="45"/>
    </row>
    <row r="2508" spans="2:13" s="37" customFormat="1" x14ac:dyDescent="0.3">
      <c r="B2508" s="155"/>
      <c r="C2508" s="151"/>
      <c r="D2508" s="151"/>
      <c r="E2508" s="152"/>
      <c r="F2508" s="151"/>
      <c r="G2508" s="151"/>
      <c r="H2508" s="36"/>
      <c r="I2508" s="36"/>
      <c r="J2508" s="266"/>
      <c r="K2508" s="424"/>
      <c r="L2508" s="268"/>
      <c r="M2508" s="45"/>
    </row>
    <row r="2509" spans="2:13" s="37" customFormat="1" x14ac:dyDescent="0.3">
      <c r="B2509" s="155"/>
      <c r="C2509" s="151"/>
      <c r="D2509" s="151"/>
      <c r="E2509" s="152"/>
      <c r="F2509" s="151"/>
      <c r="G2509" s="151"/>
      <c r="H2509" s="36"/>
      <c r="I2509" s="36"/>
      <c r="J2509" s="266"/>
      <c r="K2509" s="424"/>
      <c r="L2509" s="268"/>
      <c r="M2509" s="45"/>
    </row>
    <row r="2510" spans="2:13" s="37" customFormat="1" x14ac:dyDescent="0.3">
      <c r="B2510" s="155"/>
      <c r="C2510" s="151"/>
      <c r="D2510" s="151"/>
      <c r="E2510" s="152"/>
      <c r="F2510" s="151"/>
      <c r="G2510" s="151"/>
      <c r="H2510" s="36"/>
      <c r="I2510" s="36"/>
      <c r="J2510" s="266"/>
      <c r="K2510" s="424"/>
      <c r="L2510" s="268"/>
      <c r="M2510" s="45"/>
    </row>
    <row r="2511" spans="2:13" s="37" customFormat="1" x14ac:dyDescent="0.3">
      <c r="B2511" s="155"/>
      <c r="C2511" s="151"/>
      <c r="D2511" s="151"/>
      <c r="E2511" s="152"/>
      <c r="F2511" s="151"/>
      <c r="G2511" s="151"/>
      <c r="H2511" s="36"/>
      <c r="I2511" s="36"/>
      <c r="J2511" s="266"/>
      <c r="K2511" s="424"/>
      <c r="L2511" s="268"/>
      <c r="M2511" s="45"/>
    </row>
    <row r="2512" spans="2:13" s="37" customFormat="1" x14ac:dyDescent="0.3">
      <c r="B2512" s="155"/>
      <c r="C2512" s="151"/>
      <c r="D2512" s="151"/>
      <c r="E2512" s="152"/>
      <c r="F2512" s="151"/>
      <c r="G2512" s="151"/>
      <c r="H2512" s="36"/>
      <c r="I2512" s="36"/>
      <c r="J2512" s="266"/>
      <c r="K2512" s="424"/>
      <c r="L2512" s="268"/>
      <c r="M2512" s="45"/>
    </row>
    <row r="2513" spans="2:13" s="37" customFormat="1" x14ac:dyDescent="0.3">
      <c r="B2513" s="155"/>
      <c r="C2513" s="151"/>
      <c r="D2513" s="151"/>
      <c r="E2513" s="152"/>
      <c r="F2513" s="151"/>
      <c r="G2513" s="151"/>
      <c r="H2513" s="36"/>
      <c r="I2513" s="36"/>
      <c r="J2513" s="266"/>
      <c r="K2513" s="424"/>
      <c r="L2513" s="268"/>
      <c r="M2513" s="45"/>
    </row>
    <row r="2514" spans="2:13" s="37" customFormat="1" x14ac:dyDescent="0.3">
      <c r="B2514" s="155"/>
      <c r="C2514" s="151"/>
      <c r="D2514" s="151"/>
      <c r="E2514" s="152"/>
      <c r="F2514" s="151"/>
      <c r="G2514" s="151"/>
      <c r="H2514" s="36"/>
      <c r="I2514" s="36"/>
      <c r="J2514" s="266"/>
      <c r="K2514" s="424"/>
      <c r="L2514" s="268"/>
      <c r="M2514" s="45"/>
    </row>
    <row r="2515" spans="2:13" s="37" customFormat="1" x14ac:dyDescent="0.3">
      <c r="B2515" s="155"/>
      <c r="C2515" s="151"/>
      <c r="D2515" s="151"/>
      <c r="E2515" s="152"/>
      <c r="F2515" s="151"/>
      <c r="G2515" s="151"/>
      <c r="H2515" s="36"/>
      <c r="I2515" s="36"/>
      <c r="J2515" s="266"/>
      <c r="K2515" s="424"/>
      <c r="L2515" s="268"/>
      <c r="M2515" s="45"/>
    </row>
    <row r="2516" spans="2:13" s="37" customFormat="1" x14ac:dyDescent="0.3">
      <c r="B2516" s="155"/>
      <c r="C2516" s="151"/>
      <c r="D2516" s="151"/>
      <c r="E2516" s="152"/>
      <c r="F2516" s="151"/>
      <c r="G2516" s="151"/>
      <c r="H2516" s="36"/>
      <c r="I2516" s="36"/>
      <c r="J2516" s="266"/>
      <c r="K2516" s="424"/>
      <c r="L2516" s="268"/>
      <c r="M2516" s="45"/>
    </row>
    <row r="2517" spans="2:13" s="37" customFormat="1" x14ac:dyDescent="0.3">
      <c r="B2517" s="155"/>
      <c r="C2517" s="151"/>
      <c r="D2517" s="151"/>
      <c r="E2517" s="152"/>
      <c r="F2517" s="151"/>
      <c r="G2517" s="151"/>
      <c r="H2517" s="36"/>
      <c r="I2517" s="36"/>
      <c r="J2517" s="266"/>
      <c r="K2517" s="424"/>
      <c r="L2517" s="268"/>
      <c r="M2517" s="45"/>
    </row>
    <row r="2518" spans="2:13" s="37" customFormat="1" x14ac:dyDescent="0.3">
      <c r="B2518" s="155"/>
      <c r="C2518" s="151"/>
      <c r="D2518" s="151"/>
      <c r="E2518" s="152"/>
      <c r="F2518" s="151"/>
      <c r="G2518" s="151"/>
      <c r="H2518" s="36"/>
      <c r="I2518" s="36"/>
      <c r="J2518" s="266"/>
      <c r="K2518" s="424"/>
      <c r="L2518" s="268"/>
      <c r="M2518" s="45"/>
    </row>
    <row r="2519" spans="2:13" s="37" customFormat="1" x14ac:dyDescent="0.3">
      <c r="B2519" s="155"/>
      <c r="C2519" s="151"/>
      <c r="D2519" s="151"/>
      <c r="E2519" s="152"/>
      <c r="F2519" s="151"/>
      <c r="G2519" s="151"/>
      <c r="H2519" s="36"/>
      <c r="I2519" s="36"/>
      <c r="J2519" s="266"/>
      <c r="K2519" s="424"/>
      <c r="L2519" s="268"/>
      <c r="M2519" s="45"/>
    </row>
    <row r="2520" spans="2:13" s="37" customFormat="1" x14ac:dyDescent="0.3">
      <c r="B2520" s="155"/>
      <c r="C2520" s="151"/>
      <c r="D2520" s="151"/>
      <c r="E2520" s="152"/>
      <c r="F2520" s="151"/>
      <c r="G2520" s="151"/>
      <c r="H2520" s="36"/>
      <c r="I2520" s="36"/>
      <c r="J2520" s="266"/>
      <c r="K2520" s="424"/>
      <c r="L2520" s="268"/>
      <c r="M2520" s="45"/>
    </row>
    <row r="2521" spans="2:13" s="37" customFormat="1" x14ac:dyDescent="0.3">
      <c r="B2521" s="155"/>
      <c r="C2521" s="151"/>
      <c r="D2521" s="151"/>
      <c r="E2521" s="152"/>
      <c r="F2521" s="151"/>
      <c r="G2521" s="151"/>
      <c r="H2521" s="36"/>
      <c r="I2521" s="36"/>
      <c r="J2521" s="266"/>
      <c r="K2521" s="424"/>
      <c r="L2521" s="268"/>
      <c r="M2521" s="45"/>
    </row>
    <row r="2522" spans="2:13" s="37" customFormat="1" x14ac:dyDescent="0.3">
      <c r="B2522" s="155"/>
      <c r="C2522" s="151"/>
      <c r="D2522" s="151"/>
      <c r="E2522" s="152"/>
      <c r="F2522" s="151"/>
      <c r="G2522" s="151"/>
      <c r="H2522" s="36"/>
      <c r="I2522" s="36"/>
      <c r="J2522" s="266"/>
      <c r="K2522" s="424"/>
      <c r="L2522" s="268"/>
      <c r="M2522" s="45"/>
    </row>
    <row r="2523" spans="2:13" s="37" customFormat="1" x14ac:dyDescent="0.3">
      <c r="B2523" s="155"/>
      <c r="C2523" s="151"/>
      <c r="D2523" s="151"/>
      <c r="E2523" s="152"/>
      <c r="F2523" s="151"/>
      <c r="G2523" s="151"/>
      <c r="H2523" s="36"/>
      <c r="I2523" s="36"/>
      <c r="J2523" s="266"/>
      <c r="K2523" s="424"/>
      <c r="L2523" s="268"/>
      <c r="M2523" s="45"/>
    </row>
    <row r="2524" spans="2:13" s="37" customFormat="1" x14ac:dyDescent="0.3">
      <c r="B2524" s="155"/>
      <c r="C2524" s="151"/>
      <c r="D2524" s="151"/>
      <c r="E2524" s="152"/>
      <c r="F2524" s="151"/>
      <c r="G2524" s="151"/>
      <c r="H2524" s="36"/>
      <c r="I2524" s="36"/>
      <c r="J2524" s="266"/>
      <c r="K2524" s="424"/>
      <c r="L2524" s="268"/>
      <c r="M2524" s="45"/>
    </row>
    <row r="2525" spans="2:13" s="37" customFormat="1" x14ac:dyDescent="0.3">
      <c r="B2525" s="155"/>
      <c r="C2525" s="151"/>
      <c r="D2525" s="151"/>
      <c r="E2525" s="152"/>
      <c r="F2525" s="151"/>
      <c r="G2525" s="151"/>
      <c r="H2525" s="36"/>
      <c r="I2525" s="36"/>
      <c r="J2525" s="266"/>
      <c r="K2525" s="424"/>
      <c r="L2525" s="268"/>
      <c r="M2525" s="45"/>
    </row>
    <row r="2526" spans="2:13" s="37" customFormat="1" x14ac:dyDescent="0.3">
      <c r="B2526" s="155"/>
      <c r="C2526" s="151"/>
      <c r="D2526" s="151"/>
      <c r="E2526" s="152"/>
      <c r="F2526" s="151"/>
      <c r="G2526" s="151"/>
      <c r="H2526" s="36"/>
      <c r="I2526" s="36"/>
      <c r="J2526" s="266"/>
      <c r="K2526" s="424"/>
      <c r="L2526" s="268"/>
      <c r="M2526" s="45"/>
    </row>
    <row r="2527" spans="2:13" s="37" customFormat="1" x14ac:dyDescent="0.3">
      <c r="B2527" s="155"/>
      <c r="C2527" s="151"/>
      <c r="D2527" s="151"/>
      <c r="E2527" s="152"/>
      <c r="F2527" s="151"/>
      <c r="G2527" s="151"/>
      <c r="H2527" s="36"/>
      <c r="I2527" s="36"/>
      <c r="J2527" s="266"/>
      <c r="K2527" s="424"/>
      <c r="L2527" s="268"/>
      <c r="M2527" s="45"/>
    </row>
    <row r="2528" spans="2:13" s="37" customFormat="1" x14ac:dyDescent="0.3">
      <c r="B2528" s="155"/>
      <c r="C2528" s="151"/>
      <c r="D2528" s="151"/>
      <c r="E2528" s="152"/>
      <c r="F2528" s="151"/>
      <c r="G2528" s="151"/>
      <c r="H2528" s="36"/>
      <c r="I2528" s="36"/>
      <c r="J2528" s="266"/>
      <c r="K2528" s="424"/>
      <c r="L2528" s="268"/>
      <c r="M2528" s="45"/>
    </row>
    <row r="2529" spans="2:13" s="37" customFormat="1" x14ac:dyDescent="0.3">
      <c r="B2529" s="155"/>
      <c r="C2529" s="151"/>
      <c r="D2529" s="151"/>
      <c r="E2529" s="152"/>
      <c r="F2529" s="151"/>
      <c r="G2529" s="151"/>
      <c r="H2529" s="36"/>
      <c r="I2529" s="36"/>
      <c r="J2529" s="266"/>
      <c r="K2529" s="424"/>
      <c r="L2529" s="268"/>
      <c r="M2529" s="45"/>
    </row>
    <row r="2530" spans="2:13" s="37" customFormat="1" x14ac:dyDescent="0.3">
      <c r="B2530" s="155"/>
      <c r="C2530" s="151"/>
      <c r="D2530" s="151"/>
      <c r="E2530" s="152"/>
      <c r="F2530" s="151"/>
      <c r="G2530" s="151"/>
      <c r="H2530" s="36"/>
      <c r="I2530" s="36"/>
      <c r="J2530" s="266"/>
      <c r="K2530" s="424"/>
      <c r="L2530" s="268"/>
      <c r="M2530" s="45"/>
    </row>
    <row r="2531" spans="2:13" s="37" customFormat="1" x14ac:dyDescent="0.3">
      <c r="B2531" s="155"/>
      <c r="C2531" s="151"/>
      <c r="D2531" s="151"/>
      <c r="E2531" s="152"/>
      <c r="F2531" s="151"/>
      <c r="G2531" s="151"/>
      <c r="H2531" s="36"/>
      <c r="I2531" s="36"/>
      <c r="J2531" s="266"/>
      <c r="K2531" s="424"/>
      <c r="L2531" s="268"/>
      <c r="M2531" s="45"/>
    </row>
    <row r="2532" spans="2:13" s="37" customFormat="1" x14ac:dyDescent="0.3">
      <c r="B2532" s="155"/>
      <c r="C2532" s="151"/>
      <c r="D2532" s="151"/>
      <c r="E2532" s="152"/>
      <c r="F2532" s="151"/>
      <c r="G2532" s="151"/>
      <c r="H2532" s="36"/>
      <c r="I2532" s="36"/>
      <c r="J2532" s="266"/>
      <c r="K2532" s="424"/>
      <c r="L2532" s="268"/>
      <c r="M2532" s="45"/>
    </row>
    <row r="2533" spans="2:13" s="37" customFormat="1" x14ac:dyDescent="0.3">
      <c r="B2533" s="155"/>
      <c r="C2533" s="151"/>
      <c r="D2533" s="151"/>
      <c r="E2533" s="152"/>
      <c r="F2533" s="151"/>
      <c r="G2533" s="151"/>
      <c r="H2533" s="36"/>
      <c r="I2533" s="36"/>
      <c r="J2533" s="266"/>
      <c r="K2533" s="424"/>
      <c r="L2533" s="268"/>
      <c r="M2533" s="45"/>
    </row>
    <row r="2534" spans="2:13" s="37" customFormat="1" x14ac:dyDescent="0.3">
      <c r="B2534" s="155"/>
      <c r="C2534" s="151"/>
      <c r="D2534" s="151"/>
      <c r="E2534" s="152"/>
      <c r="F2534" s="151"/>
      <c r="G2534" s="151"/>
      <c r="H2534" s="36"/>
      <c r="I2534" s="36"/>
      <c r="J2534" s="266"/>
      <c r="K2534" s="424"/>
      <c r="L2534" s="268"/>
      <c r="M2534" s="45"/>
    </row>
    <row r="2535" spans="2:13" s="37" customFormat="1" x14ac:dyDescent="0.3">
      <c r="B2535" s="155"/>
      <c r="C2535" s="151"/>
      <c r="D2535" s="151"/>
      <c r="E2535" s="152"/>
      <c r="F2535" s="151"/>
      <c r="G2535" s="151"/>
      <c r="H2535" s="36"/>
      <c r="I2535" s="36"/>
      <c r="J2535" s="266"/>
      <c r="K2535" s="424"/>
      <c r="L2535" s="268"/>
      <c r="M2535" s="45"/>
    </row>
    <row r="2536" spans="2:13" s="37" customFormat="1" x14ac:dyDescent="0.3">
      <c r="B2536" s="155"/>
      <c r="C2536" s="151"/>
      <c r="D2536" s="151"/>
      <c r="E2536" s="152"/>
      <c r="F2536" s="151"/>
      <c r="G2536" s="151"/>
      <c r="H2536" s="36"/>
      <c r="I2536" s="36"/>
      <c r="J2536" s="266"/>
      <c r="K2536" s="424"/>
      <c r="L2536" s="268"/>
      <c r="M2536" s="45"/>
    </row>
    <row r="2537" spans="2:13" s="37" customFormat="1" x14ac:dyDescent="0.3">
      <c r="B2537" s="155"/>
      <c r="C2537" s="151"/>
      <c r="D2537" s="151"/>
      <c r="E2537" s="152"/>
      <c r="F2537" s="151"/>
      <c r="G2537" s="151"/>
      <c r="H2537" s="36"/>
      <c r="I2537" s="36"/>
      <c r="J2537" s="266"/>
      <c r="K2537" s="424"/>
      <c r="L2537" s="268"/>
      <c r="M2537" s="45"/>
    </row>
    <row r="2538" spans="2:13" s="37" customFormat="1" x14ac:dyDescent="0.3">
      <c r="B2538" s="155"/>
      <c r="C2538" s="151"/>
      <c r="D2538" s="151"/>
      <c r="E2538" s="152"/>
      <c r="F2538" s="151"/>
      <c r="G2538" s="151"/>
      <c r="H2538" s="36"/>
      <c r="I2538" s="36"/>
      <c r="J2538" s="266"/>
      <c r="K2538" s="424"/>
      <c r="L2538" s="268"/>
      <c r="M2538" s="45"/>
    </row>
    <row r="2539" spans="2:13" s="37" customFormat="1" x14ac:dyDescent="0.3">
      <c r="B2539" s="155"/>
      <c r="C2539" s="151"/>
      <c r="D2539" s="151"/>
      <c r="E2539" s="152"/>
      <c r="F2539" s="151"/>
      <c r="G2539" s="151"/>
      <c r="H2539" s="36"/>
      <c r="I2539" s="36"/>
      <c r="J2539" s="266"/>
      <c r="K2539" s="424"/>
      <c r="L2539" s="268"/>
      <c r="M2539" s="45"/>
    </row>
    <row r="2540" spans="2:13" s="37" customFormat="1" x14ac:dyDescent="0.3">
      <c r="B2540" s="155"/>
      <c r="C2540" s="151"/>
      <c r="D2540" s="151"/>
      <c r="E2540" s="152"/>
      <c r="F2540" s="151"/>
      <c r="G2540" s="151"/>
      <c r="H2540" s="36"/>
      <c r="I2540" s="36"/>
      <c r="J2540" s="266"/>
      <c r="K2540" s="424"/>
      <c r="L2540" s="268"/>
      <c r="M2540" s="45"/>
    </row>
    <row r="2541" spans="2:13" s="37" customFormat="1" x14ac:dyDescent="0.3">
      <c r="B2541" s="155"/>
      <c r="C2541" s="151"/>
      <c r="D2541" s="151"/>
      <c r="E2541" s="152"/>
      <c r="F2541" s="151"/>
      <c r="G2541" s="151"/>
      <c r="H2541" s="36"/>
      <c r="I2541" s="36"/>
      <c r="J2541" s="266"/>
      <c r="K2541" s="424"/>
      <c r="L2541" s="268"/>
      <c r="M2541" s="45"/>
    </row>
    <row r="2542" spans="2:13" s="37" customFormat="1" x14ac:dyDescent="0.3">
      <c r="B2542" s="155"/>
      <c r="C2542" s="151"/>
      <c r="D2542" s="151"/>
      <c r="E2542" s="152"/>
      <c r="F2542" s="151"/>
      <c r="G2542" s="151"/>
      <c r="H2542" s="36"/>
      <c r="I2542" s="36"/>
      <c r="J2542" s="266"/>
      <c r="K2542" s="424"/>
      <c r="L2542" s="268"/>
      <c r="M2542" s="45"/>
    </row>
    <row r="2543" spans="2:13" s="37" customFormat="1" x14ac:dyDescent="0.3">
      <c r="B2543" s="155"/>
      <c r="C2543" s="151"/>
      <c r="D2543" s="151"/>
      <c r="E2543" s="152"/>
      <c r="F2543" s="151"/>
      <c r="G2543" s="151"/>
      <c r="H2543" s="36"/>
      <c r="I2543" s="36"/>
      <c r="J2543" s="266"/>
      <c r="K2543" s="424"/>
      <c r="L2543" s="268"/>
      <c r="M2543" s="45"/>
    </row>
    <row r="2544" spans="2:13" s="37" customFormat="1" x14ac:dyDescent="0.3">
      <c r="B2544" s="155"/>
      <c r="C2544" s="151"/>
      <c r="D2544" s="151"/>
      <c r="E2544" s="152"/>
      <c r="F2544" s="151"/>
      <c r="G2544" s="151"/>
      <c r="H2544" s="36"/>
      <c r="I2544" s="36"/>
      <c r="J2544" s="266"/>
      <c r="K2544" s="424"/>
      <c r="L2544" s="268"/>
      <c r="M2544" s="45"/>
    </row>
    <row r="2545" spans="2:13" s="37" customFormat="1" x14ac:dyDescent="0.3">
      <c r="B2545" s="155"/>
      <c r="C2545" s="151"/>
      <c r="D2545" s="151"/>
      <c r="E2545" s="152"/>
      <c r="F2545" s="151"/>
      <c r="G2545" s="151"/>
      <c r="H2545" s="36"/>
      <c r="I2545" s="36"/>
      <c r="J2545" s="266"/>
      <c r="K2545" s="424"/>
      <c r="L2545" s="268"/>
      <c r="M2545" s="45"/>
    </row>
    <row r="2546" spans="2:13" s="37" customFormat="1" x14ac:dyDescent="0.3">
      <c r="B2546" s="155"/>
      <c r="C2546" s="151"/>
      <c r="D2546" s="151"/>
      <c r="E2546" s="152"/>
      <c r="F2546" s="151"/>
      <c r="G2546" s="151"/>
      <c r="H2546" s="36"/>
      <c r="I2546" s="36"/>
      <c r="J2546" s="266"/>
      <c r="K2546" s="424"/>
      <c r="L2546" s="268"/>
      <c r="M2546" s="45"/>
    </row>
    <row r="2547" spans="2:13" s="37" customFormat="1" x14ac:dyDescent="0.3">
      <c r="B2547" s="155"/>
      <c r="C2547" s="151"/>
      <c r="D2547" s="151"/>
      <c r="E2547" s="152"/>
      <c r="F2547" s="151"/>
      <c r="G2547" s="151"/>
      <c r="H2547" s="36"/>
      <c r="I2547" s="36"/>
      <c r="J2547" s="266"/>
      <c r="K2547" s="424"/>
      <c r="L2547" s="268"/>
      <c r="M2547" s="45"/>
    </row>
    <row r="2548" spans="2:13" s="37" customFormat="1" x14ac:dyDescent="0.3">
      <c r="B2548" s="155"/>
      <c r="C2548" s="151"/>
      <c r="D2548" s="151"/>
      <c r="E2548" s="152"/>
      <c r="F2548" s="151"/>
      <c r="G2548" s="151"/>
      <c r="H2548" s="36"/>
      <c r="I2548" s="36"/>
      <c r="J2548" s="266"/>
      <c r="K2548" s="424"/>
      <c r="L2548" s="268"/>
      <c r="M2548" s="45"/>
    </row>
    <row r="2549" spans="2:13" s="37" customFormat="1" x14ac:dyDescent="0.3">
      <c r="B2549" s="155"/>
      <c r="C2549" s="151"/>
      <c r="D2549" s="151"/>
      <c r="E2549" s="152"/>
      <c r="F2549" s="151"/>
      <c r="G2549" s="151"/>
      <c r="H2549" s="36"/>
      <c r="I2549" s="36"/>
      <c r="J2549" s="266"/>
      <c r="K2549" s="424"/>
      <c r="L2549" s="268"/>
      <c r="M2549" s="45"/>
    </row>
    <row r="2550" spans="2:13" s="37" customFormat="1" x14ac:dyDescent="0.3">
      <c r="B2550" s="155"/>
      <c r="C2550" s="151"/>
      <c r="D2550" s="151"/>
      <c r="E2550" s="152"/>
      <c r="F2550" s="151"/>
      <c r="G2550" s="151"/>
      <c r="H2550" s="36"/>
      <c r="I2550" s="36"/>
      <c r="J2550" s="266"/>
      <c r="K2550" s="424"/>
      <c r="L2550" s="268"/>
      <c r="M2550" s="45"/>
    </row>
    <row r="2551" spans="2:13" s="37" customFormat="1" x14ac:dyDescent="0.3">
      <c r="B2551" s="155"/>
      <c r="C2551" s="151"/>
      <c r="D2551" s="151"/>
      <c r="E2551" s="152"/>
      <c r="F2551" s="151"/>
      <c r="G2551" s="151"/>
      <c r="H2551" s="36"/>
      <c r="I2551" s="36"/>
      <c r="J2551" s="266"/>
      <c r="K2551" s="424"/>
      <c r="L2551" s="268"/>
      <c r="M2551" s="45"/>
    </row>
    <row r="2552" spans="2:13" s="37" customFormat="1" x14ac:dyDescent="0.3">
      <c r="B2552" s="155"/>
      <c r="C2552" s="151"/>
      <c r="D2552" s="151"/>
      <c r="E2552" s="152"/>
      <c r="F2552" s="151"/>
      <c r="G2552" s="151"/>
      <c r="H2552" s="36"/>
      <c r="I2552" s="36"/>
      <c r="J2552" s="266"/>
      <c r="K2552" s="424"/>
      <c r="L2552" s="268"/>
      <c r="M2552" s="45"/>
    </row>
    <row r="2553" spans="2:13" s="37" customFormat="1" x14ac:dyDescent="0.3">
      <c r="B2553" s="155"/>
      <c r="C2553" s="151"/>
      <c r="D2553" s="151"/>
      <c r="E2553" s="152"/>
      <c r="F2553" s="151"/>
      <c r="G2553" s="151"/>
      <c r="H2553" s="36"/>
      <c r="I2553" s="36"/>
      <c r="J2553" s="266"/>
      <c r="K2553" s="424"/>
      <c r="L2553" s="268"/>
      <c r="M2553" s="45"/>
    </row>
    <row r="2554" spans="2:13" s="37" customFormat="1" x14ac:dyDescent="0.3">
      <c r="B2554" s="155"/>
      <c r="C2554" s="151"/>
      <c r="D2554" s="151"/>
      <c r="E2554" s="152"/>
      <c r="F2554" s="151"/>
      <c r="G2554" s="151"/>
      <c r="H2554" s="36"/>
      <c r="I2554" s="36"/>
      <c r="J2554" s="266"/>
      <c r="K2554" s="424"/>
      <c r="L2554" s="268"/>
      <c r="M2554" s="45"/>
    </row>
    <row r="2555" spans="2:13" s="37" customFormat="1" x14ac:dyDescent="0.3">
      <c r="B2555" s="155"/>
      <c r="C2555" s="151"/>
      <c r="D2555" s="151"/>
      <c r="E2555" s="152"/>
      <c r="F2555" s="151"/>
      <c r="G2555" s="151"/>
      <c r="H2555" s="36"/>
      <c r="I2555" s="36"/>
      <c r="J2555" s="266"/>
      <c r="K2555" s="424"/>
      <c r="L2555" s="268"/>
      <c r="M2555" s="45"/>
    </row>
    <row r="2556" spans="2:13" s="37" customFormat="1" x14ac:dyDescent="0.3">
      <c r="B2556" s="155"/>
      <c r="C2556" s="151"/>
      <c r="D2556" s="151"/>
      <c r="E2556" s="152"/>
      <c r="F2556" s="151"/>
      <c r="G2556" s="151"/>
      <c r="H2556" s="36"/>
      <c r="I2556" s="36"/>
      <c r="J2556" s="266"/>
      <c r="K2556" s="424"/>
      <c r="L2556" s="268"/>
      <c r="M2556" s="45"/>
    </row>
    <row r="2557" spans="2:13" s="37" customFormat="1" x14ac:dyDescent="0.3">
      <c r="B2557" s="155"/>
      <c r="C2557" s="151"/>
      <c r="D2557" s="151"/>
      <c r="E2557" s="152"/>
      <c r="F2557" s="151"/>
      <c r="G2557" s="151"/>
      <c r="H2557" s="36"/>
      <c r="I2557" s="36"/>
      <c r="J2557" s="266"/>
      <c r="K2557" s="424"/>
      <c r="L2557" s="268"/>
      <c r="M2557" s="45"/>
    </row>
    <row r="2558" spans="2:13" s="37" customFormat="1" x14ac:dyDescent="0.3">
      <c r="B2558" s="155"/>
      <c r="C2558" s="151"/>
      <c r="D2558" s="151"/>
      <c r="E2558" s="152"/>
      <c r="F2558" s="151"/>
      <c r="G2558" s="151"/>
      <c r="H2558" s="36"/>
      <c r="I2558" s="36"/>
      <c r="J2558" s="266"/>
      <c r="K2558" s="424"/>
      <c r="L2558" s="268"/>
      <c r="M2558" s="45"/>
    </row>
    <row r="2559" spans="2:13" s="37" customFormat="1" x14ac:dyDescent="0.3">
      <c r="B2559" s="155"/>
      <c r="C2559" s="151"/>
      <c r="D2559" s="151"/>
      <c r="E2559" s="152"/>
      <c r="F2559" s="151"/>
      <c r="G2559" s="151"/>
      <c r="H2559" s="36"/>
      <c r="I2559" s="36"/>
      <c r="J2559" s="266"/>
      <c r="K2559" s="424"/>
      <c r="L2559" s="268"/>
      <c r="M2559" s="45"/>
    </row>
    <row r="2560" spans="2:13" s="37" customFormat="1" x14ac:dyDescent="0.3">
      <c r="B2560" s="155"/>
      <c r="C2560" s="151"/>
      <c r="D2560" s="151"/>
      <c r="E2560" s="152"/>
      <c r="F2560" s="151"/>
      <c r="G2560" s="151"/>
      <c r="H2560" s="36"/>
      <c r="I2560" s="36"/>
      <c r="J2560" s="266"/>
      <c r="K2560" s="424"/>
      <c r="L2560" s="268"/>
      <c r="M2560" s="45"/>
    </row>
    <row r="2561" spans="2:13" s="37" customFormat="1" x14ac:dyDescent="0.3">
      <c r="B2561" s="155"/>
      <c r="C2561" s="151"/>
      <c r="D2561" s="151"/>
      <c r="E2561" s="152"/>
      <c r="F2561" s="151"/>
      <c r="G2561" s="151"/>
      <c r="H2561" s="36"/>
      <c r="I2561" s="36"/>
      <c r="J2561" s="266"/>
      <c r="K2561" s="424"/>
      <c r="L2561" s="268"/>
      <c r="M2561" s="45"/>
    </row>
    <row r="2562" spans="2:13" s="37" customFormat="1" x14ac:dyDescent="0.3">
      <c r="B2562" s="155"/>
      <c r="C2562" s="151"/>
      <c r="D2562" s="151"/>
      <c r="E2562" s="152"/>
      <c r="F2562" s="151"/>
      <c r="G2562" s="151"/>
      <c r="H2562" s="36"/>
      <c r="I2562" s="36"/>
      <c r="J2562" s="266"/>
      <c r="K2562" s="424"/>
      <c r="L2562" s="268"/>
      <c r="M2562" s="45"/>
    </row>
    <row r="2563" spans="2:13" s="37" customFormat="1" x14ac:dyDescent="0.3">
      <c r="B2563" s="155"/>
      <c r="C2563" s="151"/>
      <c r="D2563" s="151"/>
      <c r="E2563" s="152"/>
      <c r="F2563" s="151"/>
      <c r="G2563" s="151"/>
      <c r="H2563" s="36"/>
      <c r="I2563" s="36"/>
      <c r="J2563" s="266"/>
      <c r="K2563" s="424"/>
      <c r="L2563" s="268"/>
      <c r="M2563" s="45"/>
    </row>
    <row r="2564" spans="2:13" s="37" customFormat="1" x14ac:dyDescent="0.3">
      <c r="B2564" s="155"/>
      <c r="C2564" s="151"/>
      <c r="D2564" s="151"/>
      <c r="E2564" s="152"/>
      <c r="F2564" s="151"/>
      <c r="G2564" s="151"/>
      <c r="H2564" s="36"/>
      <c r="I2564" s="36"/>
      <c r="J2564" s="266"/>
      <c r="K2564" s="424"/>
      <c r="L2564" s="268"/>
      <c r="M2564" s="45"/>
    </row>
    <row r="2565" spans="2:13" s="37" customFormat="1" x14ac:dyDescent="0.3">
      <c r="B2565" s="155"/>
      <c r="C2565" s="151"/>
      <c r="D2565" s="151"/>
      <c r="E2565" s="152"/>
      <c r="F2565" s="151"/>
      <c r="G2565" s="151"/>
      <c r="H2565" s="36"/>
      <c r="I2565" s="36"/>
      <c r="J2565" s="266"/>
      <c r="K2565" s="424"/>
      <c r="L2565" s="268"/>
      <c r="M2565" s="45"/>
    </row>
    <row r="2566" spans="2:13" s="37" customFormat="1" x14ac:dyDescent="0.3">
      <c r="B2566" s="155"/>
      <c r="C2566" s="151"/>
      <c r="D2566" s="151"/>
      <c r="E2566" s="152"/>
      <c r="F2566" s="151"/>
      <c r="G2566" s="151"/>
      <c r="H2566" s="36"/>
      <c r="I2566" s="36"/>
      <c r="J2566" s="266"/>
      <c r="K2566" s="424"/>
      <c r="L2566" s="268"/>
      <c r="M2566" s="45"/>
    </row>
    <row r="2567" spans="2:13" s="37" customFormat="1" x14ac:dyDescent="0.3">
      <c r="B2567" s="155"/>
      <c r="C2567" s="151"/>
      <c r="D2567" s="151"/>
      <c r="E2567" s="152"/>
      <c r="F2567" s="151"/>
      <c r="G2567" s="151"/>
      <c r="H2567" s="36"/>
      <c r="I2567" s="36"/>
      <c r="J2567" s="266"/>
      <c r="K2567" s="424"/>
      <c r="L2567" s="268"/>
      <c r="M2567" s="45"/>
    </row>
    <row r="2568" spans="2:13" s="37" customFormat="1" x14ac:dyDescent="0.3">
      <c r="B2568" s="155"/>
      <c r="C2568" s="151"/>
      <c r="D2568" s="151"/>
      <c r="E2568" s="152"/>
      <c r="F2568" s="151"/>
      <c r="G2568" s="151"/>
      <c r="H2568" s="36"/>
      <c r="I2568" s="36"/>
      <c r="J2568" s="266"/>
      <c r="K2568" s="424"/>
      <c r="L2568" s="268"/>
      <c r="M2568" s="45"/>
    </row>
    <row r="2569" spans="2:13" s="37" customFormat="1" x14ac:dyDescent="0.3">
      <c r="B2569" s="155"/>
      <c r="C2569" s="151"/>
      <c r="D2569" s="151"/>
      <c r="E2569" s="152"/>
      <c r="F2569" s="151"/>
      <c r="G2569" s="151"/>
      <c r="H2569" s="36"/>
      <c r="I2569" s="36"/>
      <c r="J2569" s="266"/>
      <c r="K2569" s="424"/>
      <c r="L2569" s="268"/>
      <c r="M2569" s="45"/>
    </row>
    <row r="2570" spans="2:13" s="37" customFormat="1" x14ac:dyDescent="0.3">
      <c r="B2570" s="155"/>
      <c r="C2570" s="151"/>
      <c r="D2570" s="151"/>
      <c r="E2570" s="152"/>
      <c r="F2570" s="151"/>
      <c r="G2570" s="151"/>
      <c r="H2570" s="36"/>
      <c r="I2570" s="36"/>
      <c r="J2570" s="266"/>
      <c r="K2570" s="424"/>
      <c r="L2570" s="268"/>
      <c r="M2570" s="45"/>
    </row>
    <row r="2571" spans="2:13" s="37" customFormat="1" x14ac:dyDescent="0.3">
      <c r="B2571" s="155"/>
      <c r="C2571" s="151"/>
      <c r="D2571" s="151"/>
      <c r="E2571" s="152"/>
      <c r="F2571" s="151"/>
      <c r="G2571" s="151"/>
      <c r="H2571" s="36"/>
      <c r="I2571" s="36"/>
      <c r="J2571" s="266"/>
      <c r="K2571" s="424"/>
      <c r="L2571" s="268"/>
      <c r="M2571" s="45"/>
    </row>
    <row r="2572" spans="2:13" s="37" customFormat="1" x14ac:dyDescent="0.3">
      <c r="B2572" s="155"/>
      <c r="C2572" s="151"/>
      <c r="D2572" s="151"/>
      <c r="E2572" s="152"/>
      <c r="F2572" s="151"/>
      <c r="G2572" s="151"/>
      <c r="H2572" s="36"/>
      <c r="I2572" s="36"/>
      <c r="J2572" s="266"/>
      <c r="K2572" s="424"/>
      <c r="L2572" s="268"/>
      <c r="M2572" s="45"/>
    </row>
    <row r="2573" spans="2:13" s="37" customFormat="1" x14ac:dyDescent="0.3">
      <c r="B2573" s="155"/>
      <c r="C2573" s="151"/>
      <c r="D2573" s="151"/>
      <c r="E2573" s="152"/>
      <c r="F2573" s="151"/>
      <c r="G2573" s="151"/>
      <c r="H2573" s="36"/>
      <c r="I2573" s="36"/>
      <c r="J2573" s="266"/>
      <c r="K2573" s="424"/>
      <c r="L2573" s="268"/>
      <c r="M2573" s="45"/>
    </row>
    <row r="2574" spans="2:13" s="37" customFormat="1" x14ac:dyDescent="0.3">
      <c r="B2574" s="155"/>
      <c r="C2574" s="151"/>
      <c r="D2574" s="151"/>
      <c r="E2574" s="152"/>
      <c r="F2574" s="151"/>
      <c r="G2574" s="151"/>
      <c r="H2574" s="36"/>
      <c r="I2574" s="36"/>
      <c r="J2574" s="266"/>
      <c r="K2574" s="424"/>
      <c r="L2574" s="268"/>
      <c r="M2574" s="45"/>
    </row>
    <row r="2575" spans="2:13" s="37" customFormat="1" x14ac:dyDescent="0.3">
      <c r="B2575" s="155"/>
      <c r="C2575" s="151"/>
      <c r="D2575" s="151"/>
      <c r="E2575" s="152"/>
      <c r="F2575" s="151"/>
      <c r="G2575" s="151"/>
      <c r="H2575" s="36"/>
      <c r="I2575" s="36"/>
      <c r="J2575" s="266"/>
      <c r="K2575" s="424"/>
      <c r="L2575" s="268"/>
      <c r="M2575" s="45"/>
    </row>
    <row r="2576" spans="2:13" s="37" customFormat="1" x14ac:dyDescent="0.3">
      <c r="B2576" s="155"/>
      <c r="C2576" s="151"/>
      <c r="D2576" s="151"/>
      <c r="E2576" s="152"/>
      <c r="F2576" s="151"/>
      <c r="G2576" s="151"/>
      <c r="H2576" s="36"/>
      <c r="I2576" s="36"/>
      <c r="J2576" s="266"/>
      <c r="K2576" s="424"/>
      <c r="L2576" s="268"/>
      <c r="M2576" s="45"/>
    </row>
    <row r="2577" spans="2:13" s="37" customFormat="1" x14ac:dyDescent="0.3">
      <c r="B2577" s="155"/>
      <c r="C2577" s="151"/>
      <c r="D2577" s="151"/>
      <c r="E2577" s="152"/>
      <c r="F2577" s="151"/>
      <c r="G2577" s="151"/>
      <c r="H2577" s="36"/>
      <c r="I2577" s="36"/>
      <c r="J2577" s="266"/>
      <c r="K2577" s="424"/>
      <c r="L2577" s="268"/>
      <c r="M2577" s="45"/>
    </row>
    <row r="2578" spans="2:13" s="37" customFormat="1" x14ac:dyDescent="0.3">
      <c r="B2578" s="155"/>
      <c r="C2578" s="151"/>
      <c r="D2578" s="151"/>
      <c r="E2578" s="152"/>
      <c r="F2578" s="151"/>
      <c r="G2578" s="151"/>
      <c r="H2578" s="36"/>
      <c r="I2578" s="36"/>
      <c r="J2578" s="266"/>
      <c r="K2578" s="424"/>
      <c r="L2578" s="268"/>
      <c r="M2578" s="45"/>
    </row>
    <row r="2579" spans="2:13" s="37" customFormat="1" x14ac:dyDescent="0.3">
      <c r="B2579" s="155"/>
      <c r="C2579" s="151"/>
      <c r="D2579" s="151"/>
      <c r="E2579" s="152"/>
      <c r="F2579" s="151"/>
      <c r="G2579" s="151"/>
      <c r="H2579" s="36"/>
      <c r="I2579" s="36"/>
      <c r="J2579" s="266"/>
      <c r="K2579" s="424"/>
      <c r="L2579" s="268"/>
      <c r="M2579" s="45"/>
    </row>
    <row r="2580" spans="2:13" s="37" customFormat="1" x14ac:dyDescent="0.3">
      <c r="B2580" s="155"/>
      <c r="C2580" s="151"/>
      <c r="D2580" s="151"/>
      <c r="E2580" s="152"/>
      <c r="F2580" s="151"/>
      <c r="G2580" s="151"/>
      <c r="H2580" s="36"/>
      <c r="I2580" s="36"/>
      <c r="J2580" s="266"/>
      <c r="K2580" s="424"/>
      <c r="L2580" s="268"/>
      <c r="M2580" s="45"/>
    </row>
    <row r="2581" spans="2:13" s="37" customFormat="1" x14ac:dyDescent="0.3">
      <c r="B2581" s="155"/>
      <c r="C2581" s="151"/>
      <c r="D2581" s="151"/>
      <c r="E2581" s="152"/>
      <c r="F2581" s="151"/>
      <c r="G2581" s="151"/>
      <c r="H2581" s="36"/>
      <c r="I2581" s="36"/>
      <c r="J2581" s="266"/>
      <c r="K2581" s="424"/>
      <c r="L2581" s="268"/>
      <c r="M2581" s="45"/>
    </row>
    <row r="2582" spans="2:13" s="37" customFormat="1" x14ac:dyDescent="0.3">
      <c r="B2582" s="155"/>
      <c r="C2582" s="151"/>
      <c r="D2582" s="151"/>
      <c r="E2582" s="152"/>
      <c r="F2582" s="151"/>
      <c r="G2582" s="151"/>
      <c r="H2582" s="36"/>
      <c r="I2582" s="36"/>
      <c r="J2582" s="266"/>
      <c r="K2582" s="424"/>
      <c r="L2582" s="268"/>
      <c r="M2582" s="45"/>
    </row>
    <row r="2583" spans="2:13" s="37" customFormat="1" x14ac:dyDescent="0.3">
      <c r="B2583" s="155"/>
      <c r="C2583" s="151"/>
      <c r="D2583" s="151"/>
      <c r="E2583" s="152"/>
      <c r="F2583" s="151"/>
      <c r="G2583" s="151"/>
      <c r="H2583" s="36"/>
      <c r="I2583" s="36"/>
      <c r="J2583" s="266"/>
      <c r="K2583" s="424"/>
      <c r="L2583" s="268"/>
      <c r="M2583" s="45"/>
    </row>
    <row r="2584" spans="2:13" s="37" customFormat="1" x14ac:dyDescent="0.3">
      <c r="B2584" s="155"/>
      <c r="C2584" s="151"/>
      <c r="D2584" s="151"/>
      <c r="E2584" s="152"/>
      <c r="F2584" s="151"/>
      <c r="G2584" s="151"/>
      <c r="H2584" s="36"/>
      <c r="I2584" s="36"/>
      <c r="J2584" s="266"/>
      <c r="K2584" s="424"/>
      <c r="L2584" s="268"/>
      <c r="M2584" s="45"/>
    </row>
    <row r="2585" spans="2:13" s="37" customFormat="1" x14ac:dyDescent="0.3">
      <c r="B2585" s="155"/>
      <c r="C2585" s="151"/>
      <c r="D2585" s="151"/>
      <c r="E2585" s="152"/>
      <c r="F2585" s="151"/>
      <c r="G2585" s="151"/>
      <c r="H2585" s="36"/>
      <c r="I2585" s="36"/>
      <c r="J2585" s="266"/>
      <c r="K2585" s="424"/>
      <c r="L2585" s="268"/>
      <c r="M2585" s="45"/>
    </row>
    <row r="2586" spans="2:13" s="37" customFormat="1" x14ac:dyDescent="0.3">
      <c r="B2586" s="155"/>
      <c r="C2586" s="151"/>
      <c r="D2586" s="151"/>
      <c r="E2586" s="152"/>
      <c r="F2586" s="151"/>
      <c r="G2586" s="151"/>
      <c r="H2586" s="36"/>
      <c r="I2586" s="36"/>
      <c r="J2586" s="266"/>
      <c r="K2586" s="424"/>
      <c r="L2586" s="268"/>
      <c r="M2586" s="45"/>
    </row>
    <row r="2587" spans="2:13" s="37" customFormat="1" x14ac:dyDescent="0.3">
      <c r="B2587" s="155"/>
      <c r="C2587" s="151"/>
      <c r="D2587" s="151"/>
      <c r="E2587" s="152"/>
      <c r="F2587" s="151"/>
      <c r="G2587" s="151"/>
      <c r="H2587" s="36"/>
      <c r="I2587" s="36"/>
      <c r="J2587" s="266"/>
      <c r="K2587" s="424"/>
      <c r="L2587" s="268"/>
      <c r="M2587" s="45"/>
    </row>
    <row r="2588" spans="2:13" s="37" customFormat="1" x14ac:dyDescent="0.3">
      <c r="B2588" s="155"/>
      <c r="C2588" s="151"/>
      <c r="D2588" s="151"/>
      <c r="E2588" s="152"/>
      <c r="F2588" s="151"/>
      <c r="G2588" s="151"/>
      <c r="H2588" s="36"/>
      <c r="I2588" s="36"/>
      <c r="J2588" s="266"/>
      <c r="K2588" s="424"/>
      <c r="L2588" s="268"/>
      <c r="M2588" s="45"/>
    </row>
    <row r="2589" spans="2:13" s="37" customFormat="1" x14ac:dyDescent="0.3">
      <c r="B2589" s="155"/>
      <c r="C2589" s="151"/>
      <c r="D2589" s="151"/>
      <c r="E2589" s="152"/>
      <c r="F2589" s="151"/>
      <c r="G2589" s="151"/>
      <c r="H2589" s="36"/>
      <c r="I2589" s="36"/>
      <c r="J2589" s="266"/>
      <c r="K2589" s="424"/>
      <c r="L2589" s="268"/>
      <c r="M2589" s="45"/>
    </row>
    <row r="2590" spans="2:13" s="37" customFormat="1" x14ac:dyDescent="0.3">
      <c r="B2590" s="155"/>
      <c r="C2590" s="151"/>
      <c r="D2590" s="151"/>
      <c r="E2590" s="152"/>
      <c r="F2590" s="151"/>
      <c r="G2590" s="151"/>
      <c r="H2590" s="36"/>
      <c r="I2590" s="36"/>
      <c r="J2590" s="266"/>
      <c r="K2590" s="424"/>
      <c r="L2590" s="268"/>
      <c r="M2590" s="45"/>
    </row>
    <row r="2591" spans="2:13" s="37" customFormat="1" x14ac:dyDescent="0.3">
      <c r="B2591" s="155"/>
      <c r="C2591" s="151"/>
      <c r="D2591" s="151"/>
      <c r="E2591" s="152"/>
      <c r="F2591" s="151"/>
      <c r="G2591" s="151"/>
      <c r="H2591" s="36"/>
      <c r="I2591" s="36"/>
      <c r="J2591" s="266"/>
      <c r="K2591" s="424"/>
      <c r="L2591" s="268"/>
      <c r="M2591" s="45"/>
    </row>
    <row r="2592" spans="2:13" s="37" customFormat="1" x14ac:dyDescent="0.3">
      <c r="B2592" s="155"/>
      <c r="C2592" s="151"/>
      <c r="D2592" s="151"/>
      <c r="E2592" s="152"/>
      <c r="F2592" s="151"/>
      <c r="G2592" s="151"/>
      <c r="H2592" s="36"/>
      <c r="I2592" s="36"/>
      <c r="J2592" s="266"/>
      <c r="K2592" s="424"/>
      <c r="L2592" s="268"/>
      <c r="M2592" s="45"/>
    </row>
    <row r="2593" spans="2:13" s="37" customFormat="1" x14ac:dyDescent="0.3">
      <c r="B2593" s="155"/>
      <c r="C2593" s="151"/>
      <c r="D2593" s="151"/>
      <c r="E2593" s="152"/>
      <c r="F2593" s="151"/>
      <c r="G2593" s="151"/>
      <c r="H2593" s="36"/>
      <c r="I2593" s="36"/>
      <c r="J2593" s="266"/>
      <c r="K2593" s="424"/>
      <c r="L2593" s="268"/>
      <c r="M2593" s="45"/>
    </row>
    <row r="2594" spans="2:13" s="37" customFormat="1" x14ac:dyDescent="0.3">
      <c r="B2594" s="155"/>
      <c r="C2594" s="151"/>
      <c r="D2594" s="151"/>
      <c r="E2594" s="152"/>
      <c r="F2594" s="151"/>
      <c r="G2594" s="151"/>
      <c r="H2594" s="36"/>
      <c r="I2594" s="36"/>
      <c r="J2594" s="266"/>
      <c r="K2594" s="424"/>
      <c r="L2594" s="268"/>
      <c r="M2594" s="45"/>
    </row>
    <row r="2595" spans="2:13" s="37" customFormat="1" x14ac:dyDescent="0.3">
      <c r="B2595" s="155"/>
      <c r="C2595" s="151"/>
      <c r="D2595" s="151"/>
      <c r="E2595" s="152"/>
      <c r="F2595" s="151"/>
      <c r="G2595" s="151"/>
      <c r="H2595" s="36"/>
      <c r="I2595" s="36"/>
      <c r="J2595" s="266"/>
      <c r="K2595" s="424"/>
      <c r="L2595" s="268"/>
      <c r="M2595" s="45"/>
    </row>
    <row r="2596" spans="2:13" s="37" customFormat="1" x14ac:dyDescent="0.3">
      <c r="B2596" s="155"/>
      <c r="C2596" s="151"/>
      <c r="D2596" s="151"/>
      <c r="E2596" s="152"/>
      <c r="F2596" s="151"/>
      <c r="G2596" s="151"/>
      <c r="H2596" s="36"/>
      <c r="I2596" s="36"/>
      <c r="J2596" s="266"/>
      <c r="K2596" s="424"/>
      <c r="L2596" s="268"/>
      <c r="M2596" s="45"/>
    </row>
    <row r="2597" spans="2:13" s="37" customFormat="1" x14ac:dyDescent="0.3">
      <c r="B2597" s="155"/>
      <c r="C2597" s="151"/>
      <c r="D2597" s="151"/>
      <c r="E2597" s="152"/>
      <c r="F2597" s="151"/>
      <c r="G2597" s="151"/>
      <c r="H2597" s="36"/>
      <c r="I2597" s="36"/>
      <c r="J2597" s="266"/>
      <c r="K2597" s="424"/>
      <c r="L2597" s="268"/>
      <c r="M2597" s="45"/>
    </row>
    <row r="2598" spans="2:13" s="37" customFormat="1" x14ac:dyDescent="0.3">
      <c r="B2598" s="155"/>
      <c r="C2598" s="151"/>
      <c r="D2598" s="151"/>
      <c r="E2598" s="152"/>
      <c r="F2598" s="151"/>
      <c r="G2598" s="151"/>
      <c r="H2598" s="36"/>
      <c r="I2598" s="36"/>
      <c r="J2598" s="266"/>
      <c r="K2598" s="424"/>
      <c r="L2598" s="268"/>
      <c r="M2598" s="45"/>
    </row>
    <row r="2599" spans="2:13" s="37" customFormat="1" x14ac:dyDescent="0.3">
      <c r="B2599" s="155"/>
      <c r="C2599" s="151"/>
      <c r="D2599" s="151"/>
      <c r="E2599" s="152"/>
      <c r="F2599" s="151"/>
      <c r="G2599" s="151"/>
      <c r="H2599" s="36"/>
      <c r="I2599" s="36"/>
      <c r="J2599" s="266"/>
      <c r="K2599" s="424"/>
      <c r="L2599" s="268"/>
      <c r="M2599" s="45"/>
    </row>
    <row r="2600" spans="2:13" s="37" customFormat="1" x14ac:dyDescent="0.3">
      <c r="B2600" s="155"/>
      <c r="C2600" s="151"/>
      <c r="D2600" s="151"/>
      <c r="E2600" s="152"/>
      <c r="F2600" s="151"/>
      <c r="G2600" s="151"/>
      <c r="H2600" s="36"/>
      <c r="I2600" s="36"/>
      <c r="J2600" s="266"/>
      <c r="K2600" s="424"/>
      <c r="L2600" s="268"/>
      <c r="M2600" s="45"/>
    </row>
    <row r="2601" spans="2:13" s="37" customFormat="1" x14ac:dyDescent="0.3">
      <c r="B2601" s="155"/>
      <c r="C2601" s="151"/>
      <c r="D2601" s="151"/>
      <c r="E2601" s="152"/>
      <c r="F2601" s="151"/>
      <c r="G2601" s="151"/>
      <c r="H2601" s="36"/>
      <c r="I2601" s="36"/>
      <c r="J2601" s="266"/>
      <c r="K2601" s="424"/>
      <c r="L2601" s="268"/>
      <c r="M2601" s="45"/>
    </row>
    <row r="2602" spans="2:13" s="37" customFormat="1" x14ac:dyDescent="0.3">
      <c r="B2602" s="155"/>
      <c r="C2602" s="151"/>
      <c r="D2602" s="151"/>
      <c r="E2602" s="152"/>
      <c r="F2602" s="151"/>
      <c r="G2602" s="151"/>
      <c r="H2602" s="36"/>
      <c r="I2602" s="36"/>
      <c r="J2602" s="266"/>
      <c r="K2602" s="424"/>
      <c r="L2602" s="268"/>
      <c r="M2602" s="45"/>
    </row>
    <row r="2603" spans="2:13" s="37" customFormat="1" x14ac:dyDescent="0.3">
      <c r="B2603" s="155"/>
      <c r="C2603" s="151"/>
      <c r="D2603" s="151"/>
      <c r="E2603" s="152"/>
      <c r="F2603" s="151"/>
      <c r="G2603" s="151"/>
      <c r="H2603" s="36"/>
      <c r="I2603" s="36"/>
      <c r="J2603" s="266"/>
      <c r="K2603" s="424"/>
      <c r="L2603" s="268"/>
      <c r="M2603" s="45"/>
    </row>
    <row r="2604" spans="2:13" s="37" customFormat="1" x14ac:dyDescent="0.3">
      <c r="B2604" s="155"/>
      <c r="C2604" s="151"/>
      <c r="D2604" s="151"/>
      <c r="E2604" s="152"/>
      <c r="F2604" s="151"/>
      <c r="G2604" s="151"/>
      <c r="H2604" s="36"/>
      <c r="I2604" s="36"/>
      <c r="J2604" s="266"/>
      <c r="K2604" s="424"/>
      <c r="L2604" s="268"/>
      <c r="M2604" s="45"/>
    </row>
    <row r="2605" spans="2:13" s="37" customFormat="1" x14ac:dyDescent="0.3">
      <c r="B2605" s="155"/>
      <c r="C2605" s="151"/>
      <c r="D2605" s="151"/>
      <c r="E2605" s="152"/>
      <c r="F2605" s="151"/>
      <c r="G2605" s="151"/>
      <c r="H2605" s="36"/>
      <c r="I2605" s="36"/>
      <c r="J2605" s="266"/>
      <c r="K2605" s="424"/>
      <c r="L2605" s="268"/>
      <c r="M2605" s="45"/>
    </row>
    <row r="2606" spans="2:13" s="37" customFormat="1" x14ac:dyDescent="0.3">
      <c r="B2606" s="155"/>
      <c r="C2606" s="151"/>
      <c r="D2606" s="151"/>
      <c r="E2606" s="152"/>
      <c r="F2606" s="151"/>
      <c r="G2606" s="151"/>
      <c r="H2606" s="36"/>
      <c r="I2606" s="36"/>
      <c r="J2606" s="266"/>
      <c r="K2606" s="424"/>
      <c r="L2606" s="268"/>
      <c r="M2606" s="45"/>
    </row>
    <row r="2607" spans="2:13" s="37" customFormat="1" x14ac:dyDescent="0.3">
      <c r="B2607" s="155"/>
      <c r="C2607" s="151"/>
      <c r="D2607" s="151"/>
      <c r="E2607" s="152"/>
      <c r="F2607" s="151"/>
      <c r="G2607" s="151"/>
      <c r="H2607" s="36"/>
      <c r="I2607" s="36"/>
      <c r="J2607" s="266"/>
      <c r="K2607" s="424"/>
      <c r="L2607" s="268"/>
      <c r="M2607" s="45"/>
    </row>
    <row r="2608" spans="2:13" s="37" customFormat="1" x14ac:dyDescent="0.3">
      <c r="B2608" s="155"/>
      <c r="C2608" s="151"/>
      <c r="D2608" s="151"/>
      <c r="E2608" s="152"/>
      <c r="F2608" s="151"/>
      <c r="G2608" s="151"/>
      <c r="H2608" s="36"/>
      <c r="I2608" s="36"/>
      <c r="J2608" s="266"/>
      <c r="K2608" s="424"/>
      <c r="L2608" s="268"/>
      <c r="M2608" s="45"/>
    </row>
    <row r="2609" spans="2:13" s="37" customFormat="1" x14ac:dyDescent="0.3">
      <c r="B2609" s="155"/>
      <c r="C2609" s="151"/>
      <c r="D2609" s="151"/>
      <c r="E2609" s="152"/>
      <c r="F2609" s="151"/>
      <c r="G2609" s="151"/>
      <c r="H2609" s="36"/>
      <c r="I2609" s="36"/>
      <c r="J2609" s="266"/>
      <c r="K2609" s="424"/>
      <c r="L2609" s="268"/>
      <c r="M2609" s="45"/>
    </row>
    <row r="2610" spans="2:13" s="37" customFormat="1" x14ac:dyDescent="0.3">
      <c r="B2610" s="155"/>
      <c r="C2610" s="151"/>
      <c r="D2610" s="151"/>
      <c r="E2610" s="152"/>
      <c r="F2610" s="151"/>
      <c r="G2610" s="151"/>
      <c r="H2610" s="36"/>
      <c r="I2610" s="36"/>
      <c r="J2610" s="266"/>
      <c r="K2610" s="424"/>
      <c r="L2610" s="268"/>
      <c r="M2610" s="45"/>
    </row>
    <row r="2611" spans="2:13" s="37" customFormat="1" x14ac:dyDescent="0.3">
      <c r="B2611" s="155"/>
      <c r="C2611" s="151"/>
      <c r="D2611" s="151"/>
      <c r="E2611" s="152"/>
      <c r="F2611" s="151"/>
      <c r="G2611" s="151"/>
      <c r="H2611" s="36"/>
      <c r="I2611" s="36"/>
      <c r="J2611" s="266"/>
      <c r="K2611" s="424"/>
      <c r="L2611" s="268"/>
      <c r="M2611" s="45"/>
    </row>
    <row r="2612" spans="2:13" s="37" customFormat="1" x14ac:dyDescent="0.3">
      <c r="B2612" s="155"/>
      <c r="C2612" s="151"/>
      <c r="D2612" s="151"/>
      <c r="E2612" s="152"/>
      <c r="F2612" s="151"/>
      <c r="G2612" s="151"/>
      <c r="H2612" s="36"/>
      <c r="I2612" s="36"/>
      <c r="J2612" s="266"/>
      <c r="K2612" s="424"/>
      <c r="L2612" s="268"/>
      <c r="M2612" s="45"/>
    </row>
    <row r="2613" spans="2:13" s="37" customFormat="1" x14ac:dyDescent="0.3">
      <c r="B2613" s="155"/>
      <c r="C2613" s="151"/>
      <c r="D2613" s="151"/>
      <c r="E2613" s="152"/>
      <c r="F2613" s="151"/>
      <c r="G2613" s="151"/>
      <c r="H2613" s="36"/>
      <c r="I2613" s="36"/>
      <c r="J2613" s="266"/>
      <c r="K2613" s="424"/>
      <c r="L2613" s="268"/>
      <c r="M2613" s="45"/>
    </row>
    <row r="2614" spans="2:13" s="37" customFormat="1" x14ac:dyDescent="0.3">
      <c r="B2614" s="155"/>
      <c r="C2614" s="151"/>
      <c r="D2614" s="151"/>
      <c r="E2614" s="152"/>
      <c r="F2614" s="151"/>
      <c r="G2614" s="151"/>
      <c r="H2614" s="36"/>
      <c r="I2614" s="36"/>
      <c r="J2614" s="266"/>
      <c r="K2614" s="424"/>
      <c r="L2614" s="268"/>
      <c r="M2614" s="45"/>
    </row>
    <row r="2615" spans="2:13" s="37" customFormat="1" x14ac:dyDescent="0.3">
      <c r="B2615" s="155"/>
      <c r="C2615" s="151"/>
      <c r="D2615" s="151"/>
      <c r="E2615" s="152"/>
      <c r="F2615" s="151"/>
      <c r="G2615" s="151"/>
      <c r="H2615" s="36"/>
      <c r="I2615" s="36"/>
      <c r="J2615" s="266"/>
      <c r="K2615" s="424"/>
      <c r="L2615" s="268"/>
      <c r="M2615" s="45"/>
    </row>
    <row r="2616" spans="2:13" s="37" customFormat="1" x14ac:dyDescent="0.3">
      <c r="B2616" s="155"/>
      <c r="C2616" s="151"/>
      <c r="D2616" s="151"/>
      <c r="E2616" s="152"/>
      <c r="F2616" s="151"/>
      <c r="G2616" s="151"/>
      <c r="H2616" s="36"/>
      <c r="I2616" s="36"/>
      <c r="J2616" s="266"/>
      <c r="K2616" s="424"/>
      <c r="L2616" s="268"/>
      <c r="M2616" s="45"/>
    </row>
    <row r="2617" spans="2:13" s="37" customFormat="1" x14ac:dyDescent="0.3">
      <c r="B2617" s="155"/>
      <c r="C2617" s="151"/>
      <c r="D2617" s="151"/>
      <c r="E2617" s="152"/>
      <c r="F2617" s="151"/>
      <c r="G2617" s="151"/>
      <c r="H2617" s="36"/>
      <c r="I2617" s="36"/>
      <c r="J2617" s="266"/>
      <c r="K2617" s="424"/>
      <c r="L2617" s="268"/>
      <c r="M2617" s="45"/>
    </row>
    <row r="2618" spans="2:13" s="37" customFormat="1" x14ac:dyDescent="0.3">
      <c r="B2618" s="155"/>
      <c r="C2618" s="151"/>
      <c r="D2618" s="151"/>
      <c r="E2618" s="152"/>
      <c r="F2618" s="151"/>
      <c r="G2618" s="151"/>
      <c r="H2618" s="36"/>
      <c r="I2618" s="36"/>
      <c r="J2618" s="266"/>
      <c r="K2618" s="424"/>
      <c r="L2618" s="268"/>
      <c r="M2618" s="45"/>
    </row>
    <row r="2619" spans="2:13" s="37" customFormat="1" x14ac:dyDescent="0.3">
      <c r="B2619" s="155"/>
      <c r="C2619" s="151"/>
      <c r="D2619" s="151"/>
      <c r="E2619" s="152"/>
      <c r="F2619" s="151"/>
      <c r="G2619" s="151"/>
      <c r="H2619" s="36"/>
      <c r="I2619" s="36"/>
      <c r="J2619" s="266"/>
      <c r="K2619" s="424"/>
      <c r="L2619" s="268"/>
      <c r="M2619" s="45"/>
    </row>
    <row r="2620" spans="2:13" s="37" customFormat="1" x14ac:dyDescent="0.3">
      <c r="B2620" s="155"/>
      <c r="C2620" s="151"/>
      <c r="D2620" s="151"/>
      <c r="E2620" s="152"/>
      <c r="F2620" s="151"/>
      <c r="G2620" s="151"/>
      <c r="H2620" s="36"/>
      <c r="I2620" s="36"/>
      <c r="J2620" s="266"/>
      <c r="K2620" s="424"/>
      <c r="L2620" s="268"/>
      <c r="M2620" s="45"/>
    </row>
    <row r="2621" spans="2:13" s="37" customFormat="1" x14ac:dyDescent="0.3">
      <c r="B2621" s="155"/>
      <c r="C2621" s="151"/>
      <c r="D2621" s="151"/>
      <c r="E2621" s="152"/>
      <c r="F2621" s="151"/>
      <c r="G2621" s="151"/>
      <c r="H2621" s="36"/>
      <c r="I2621" s="36"/>
      <c r="J2621" s="266"/>
      <c r="K2621" s="424"/>
      <c r="L2621" s="268"/>
      <c r="M2621" s="45"/>
    </row>
    <row r="2622" spans="2:13" s="37" customFormat="1" x14ac:dyDescent="0.3">
      <c r="B2622" s="155"/>
      <c r="C2622" s="151"/>
      <c r="D2622" s="151"/>
      <c r="E2622" s="152"/>
      <c r="F2622" s="151"/>
      <c r="G2622" s="151"/>
      <c r="H2622" s="36"/>
      <c r="I2622" s="36"/>
      <c r="J2622" s="266"/>
      <c r="K2622" s="424"/>
      <c r="L2622" s="268"/>
      <c r="M2622" s="45"/>
    </row>
    <row r="2623" spans="2:13" s="37" customFormat="1" x14ac:dyDescent="0.3">
      <c r="B2623" s="155"/>
      <c r="C2623" s="151"/>
      <c r="D2623" s="151"/>
      <c r="E2623" s="152"/>
      <c r="F2623" s="151"/>
      <c r="G2623" s="151"/>
      <c r="H2623" s="36"/>
      <c r="I2623" s="36"/>
      <c r="J2623" s="266"/>
      <c r="K2623" s="424"/>
      <c r="L2623" s="268"/>
      <c r="M2623" s="45"/>
    </row>
    <row r="2624" spans="2:13" s="37" customFormat="1" x14ac:dyDescent="0.3">
      <c r="B2624" s="155"/>
      <c r="C2624" s="151"/>
      <c r="D2624" s="151"/>
      <c r="E2624" s="152"/>
      <c r="F2624" s="151"/>
      <c r="G2624" s="151"/>
      <c r="H2624" s="36"/>
      <c r="I2624" s="36"/>
      <c r="J2624" s="266"/>
      <c r="K2624" s="424"/>
      <c r="L2624" s="268"/>
      <c r="M2624" s="45"/>
    </row>
    <row r="2625" spans="2:13" s="37" customFormat="1" x14ac:dyDescent="0.3">
      <c r="B2625" s="155"/>
      <c r="C2625" s="151"/>
      <c r="D2625" s="151"/>
      <c r="E2625" s="152"/>
      <c r="F2625" s="151"/>
      <c r="G2625" s="151"/>
      <c r="H2625" s="36"/>
      <c r="I2625" s="36"/>
      <c r="J2625" s="266"/>
      <c r="K2625" s="424"/>
      <c r="L2625" s="268"/>
      <c r="M2625" s="45"/>
    </row>
    <row r="2626" spans="2:13" s="37" customFormat="1" x14ac:dyDescent="0.3">
      <c r="B2626" s="155"/>
      <c r="C2626" s="151"/>
      <c r="D2626" s="151"/>
      <c r="E2626" s="152"/>
      <c r="F2626" s="151"/>
      <c r="G2626" s="151"/>
      <c r="H2626" s="36"/>
      <c r="I2626" s="36"/>
      <c r="J2626" s="266"/>
      <c r="K2626" s="424"/>
      <c r="L2626" s="268"/>
      <c r="M2626" s="45"/>
    </row>
    <row r="2627" spans="2:13" s="37" customFormat="1" x14ac:dyDescent="0.3">
      <c r="B2627" s="155"/>
      <c r="C2627" s="151"/>
      <c r="D2627" s="151"/>
      <c r="E2627" s="152"/>
      <c r="F2627" s="151"/>
      <c r="G2627" s="151"/>
      <c r="H2627" s="36"/>
      <c r="I2627" s="36"/>
      <c r="J2627" s="266"/>
      <c r="K2627" s="424"/>
      <c r="L2627" s="268"/>
      <c r="M2627" s="45"/>
    </row>
    <row r="2628" spans="2:13" s="37" customFormat="1" x14ac:dyDescent="0.3">
      <c r="B2628" s="155"/>
      <c r="C2628" s="151"/>
      <c r="D2628" s="151"/>
      <c r="E2628" s="152"/>
      <c r="F2628" s="151"/>
      <c r="G2628" s="151"/>
      <c r="H2628" s="36"/>
      <c r="I2628" s="36"/>
      <c r="J2628" s="266"/>
      <c r="K2628" s="424"/>
      <c r="L2628" s="268"/>
      <c r="M2628" s="45"/>
    </row>
    <row r="2629" spans="2:13" s="37" customFormat="1" x14ac:dyDescent="0.3">
      <c r="B2629" s="155"/>
      <c r="C2629" s="151"/>
      <c r="D2629" s="151"/>
      <c r="E2629" s="152"/>
      <c r="F2629" s="151"/>
      <c r="G2629" s="151"/>
      <c r="H2629" s="36"/>
      <c r="I2629" s="36"/>
      <c r="J2629" s="266"/>
      <c r="K2629" s="424"/>
      <c r="L2629" s="268"/>
      <c r="M2629" s="45"/>
    </row>
    <row r="2630" spans="2:13" s="37" customFormat="1" x14ac:dyDescent="0.3">
      <c r="B2630" s="155"/>
      <c r="C2630" s="151"/>
      <c r="D2630" s="151"/>
      <c r="E2630" s="152"/>
      <c r="F2630" s="151"/>
      <c r="G2630" s="151"/>
      <c r="H2630" s="36"/>
      <c r="I2630" s="36"/>
      <c r="J2630" s="266"/>
      <c r="K2630" s="424"/>
      <c r="L2630" s="268"/>
      <c r="M2630" s="45"/>
    </row>
    <row r="2631" spans="2:13" s="37" customFormat="1" x14ac:dyDescent="0.3">
      <c r="B2631" s="155"/>
      <c r="C2631" s="151"/>
      <c r="D2631" s="151"/>
      <c r="E2631" s="152"/>
      <c r="F2631" s="151"/>
      <c r="G2631" s="151"/>
      <c r="H2631" s="36"/>
      <c r="I2631" s="36"/>
      <c r="J2631" s="266"/>
      <c r="K2631" s="424"/>
      <c r="L2631" s="268"/>
      <c r="M2631" s="45"/>
    </row>
    <row r="2632" spans="2:13" s="37" customFormat="1" x14ac:dyDescent="0.3">
      <c r="B2632" s="155"/>
      <c r="C2632" s="151"/>
      <c r="D2632" s="151"/>
      <c r="E2632" s="152"/>
      <c r="F2632" s="151"/>
      <c r="G2632" s="151"/>
      <c r="H2632" s="36"/>
      <c r="I2632" s="36"/>
      <c r="J2632" s="266"/>
      <c r="K2632" s="424"/>
      <c r="L2632" s="268"/>
      <c r="M2632" s="45"/>
    </row>
    <row r="2633" spans="2:13" s="37" customFormat="1" x14ac:dyDescent="0.3">
      <c r="B2633" s="155"/>
      <c r="C2633" s="151"/>
      <c r="D2633" s="151"/>
      <c r="E2633" s="152"/>
      <c r="F2633" s="151"/>
      <c r="G2633" s="151"/>
      <c r="H2633" s="36"/>
      <c r="I2633" s="36"/>
      <c r="J2633" s="266"/>
      <c r="K2633" s="424"/>
      <c r="L2633" s="268"/>
      <c r="M2633" s="45"/>
    </row>
    <row r="2634" spans="2:13" s="37" customFormat="1" x14ac:dyDescent="0.3">
      <c r="B2634" s="155"/>
      <c r="C2634" s="151"/>
      <c r="D2634" s="151"/>
      <c r="E2634" s="152"/>
      <c r="F2634" s="151"/>
      <c r="G2634" s="151"/>
      <c r="H2634" s="36"/>
      <c r="I2634" s="36"/>
      <c r="J2634" s="266"/>
      <c r="K2634" s="424"/>
      <c r="L2634" s="268"/>
      <c r="M2634" s="45"/>
    </row>
    <row r="2635" spans="2:13" s="37" customFormat="1" x14ac:dyDescent="0.3">
      <c r="B2635" s="155"/>
      <c r="C2635" s="151"/>
      <c r="D2635" s="151"/>
      <c r="E2635" s="152"/>
      <c r="F2635" s="151"/>
      <c r="G2635" s="151"/>
      <c r="H2635" s="36"/>
      <c r="I2635" s="36"/>
      <c r="J2635" s="266"/>
      <c r="K2635" s="424"/>
      <c r="L2635" s="268"/>
      <c r="M2635" s="45"/>
    </row>
    <row r="2636" spans="2:13" s="37" customFormat="1" x14ac:dyDescent="0.3">
      <c r="B2636" s="155"/>
      <c r="C2636" s="151"/>
      <c r="D2636" s="151"/>
      <c r="E2636" s="152"/>
      <c r="F2636" s="151"/>
      <c r="G2636" s="151"/>
      <c r="H2636" s="36"/>
      <c r="I2636" s="36"/>
      <c r="J2636" s="266"/>
      <c r="K2636" s="424"/>
      <c r="L2636" s="268"/>
      <c r="M2636" s="45"/>
    </row>
    <row r="2637" spans="2:13" s="37" customFormat="1" x14ac:dyDescent="0.3">
      <c r="B2637" s="155"/>
      <c r="C2637" s="151"/>
      <c r="D2637" s="151"/>
      <c r="E2637" s="152"/>
      <c r="F2637" s="151"/>
      <c r="G2637" s="151"/>
      <c r="H2637" s="36"/>
      <c r="I2637" s="36"/>
      <c r="J2637" s="266"/>
      <c r="K2637" s="424"/>
      <c r="L2637" s="268"/>
      <c r="M2637" s="45"/>
    </row>
    <row r="2638" spans="2:13" s="37" customFormat="1" x14ac:dyDescent="0.3">
      <c r="B2638" s="155"/>
      <c r="C2638" s="151"/>
      <c r="D2638" s="151"/>
      <c r="E2638" s="152"/>
      <c r="F2638" s="151"/>
      <c r="G2638" s="151"/>
      <c r="H2638" s="36"/>
      <c r="I2638" s="36"/>
      <c r="J2638" s="266"/>
      <c r="K2638" s="424"/>
      <c r="L2638" s="268"/>
      <c r="M2638" s="45"/>
    </row>
    <row r="2639" spans="2:13" s="37" customFormat="1" x14ac:dyDescent="0.3">
      <c r="B2639" s="155"/>
      <c r="C2639" s="151"/>
      <c r="D2639" s="151"/>
      <c r="E2639" s="152"/>
      <c r="F2639" s="151"/>
      <c r="G2639" s="151"/>
      <c r="H2639" s="36"/>
      <c r="I2639" s="36"/>
      <c r="J2639" s="266"/>
      <c r="K2639" s="424"/>
      <c r="L2639" s="268"/>
      <c r="M2639" s="45"/>
    </row>
    <row r="2640" spans="2:13" s="37" customFormat="1" x14ac:dyDescent="0.3">
      <c r="B2640" s="155"/>
      <c r="C2640" s="151"/>
      <c r="D2640" s="151"/>
      <c r="E2640" s="152"/>
      <c r="F2640" s="151"/>
      <c r="G2640" s="151"/>
      <c r="H2640" s="36"/>
      <c r="I2640" s="36"/>
      <c r="J2640" s="266"/>
      <c r="K2640" s="424"/>
      <c r="L2640" s="268"/>
      <c r="M2640" s="45"/>
    </row>
    <row r="2641" spans="2:13" s="37" customFormat="1" x14ac:dyDescent="0.3">
      <c r="B2641" s="155"/>
      <c r="C2641" s="151"/>
      <c r="D2641" s="151"/>
      <c r="E2641" s="152"/>
      <c r="F2641" s="151"/>
      <c r="G2641" s="151"/>
      <c r="H2641" s="36"/>
      <c r="I2641" s="36"/>
      <c r="J2641" s="266"/>
      <c r="K2641" s="424"/>
      <c r="L2641" s="268"/>
      <c r="M2641" s="45"/>
    </row>
    <row r="2642" spans="2:13" s="37" customFormat="1" x14ac:dyDescent="0.3">
      <c r="B2642" s="155"/>
      <c r="C2642" s="151"/>
      <c r="D2642" s="151"/>
      <c r="E2642" s="152"/>
      <c r="F2642" s="151"/>
      <c r="G2642" s="151"/>
      <c r="H2642" s="36"/>
      <c r="I2642" s="36"/>
      <c r="J2642" s="266"/>
      <c r="K2642" s="424"/>
      <c r="L2642" s="268"/>
      <c r="M2642" s="45"/>
    </row>
    <row r="2643" spans="2:13" s="37" customFormat="1" x14ac:dyDescent="0.3">
      <c r="B2643" s="155"/>
      <c r="C2643" s="151"/>
      <c r="D2643" s="151"/>
      <c r="E2643" s="152"/>
      <c r="F2643" s="151"/>
      <c r="G2643" s="151"/>
      <c r="H2643" s="36"/>
      <c r="I2643" s="36"/>
      <c r="J2643" s="266"/>
      <c r="K2643" s="424"/>
      <c r="L2643" s="268"/>
      <c r="M2643" s="45"/>
    </row>
    <row r="2644" spans="2:13" s="37" customFormat="1" x14ac:dyDescent="0.3">
      <c r="B2644" s="155"/>
      <c r="C2644" s="151"/>
      <c r="D2644" s="151"/>
      <c r="E2644" s="152"/>
      <c r="F2644" s="151"/>
      <c r="G2644" s="151"/>
      <c r="H2644" s="36"/>
      <c r="I2644" s="36"/>
      <c r="J2644" s="266"/>
      <c r="K2644" s="424"/>
      <c r="L2644" s="268"/>
      <c r="M2644" s="45"/>
    </row>
    <row r="2645" spans="2:13" s="37" customFormat="1" x14ac:dyDescent="0.3">
      <c r="B2645" s="155"/>
      <c r="C2645" s="151"/>
      <c r="D2645" s="151"/>
      <c r="E2645" s="152"/>
      <c r="F2645" s="151"/>
      <c r="G2645" s="151"/>
      <c r="H2645" s="36"/>
      <c r="I2645" s="36"/>
      <c r="J2645" s="266"/>
      <c r="K2645" s="424"/>
      <c r="L2645" s="268"/>
      <c r="M2645" s="45"/>
    </row>
    <row r="2646" spans="2:13" s="37" customFormat="1" x14ac:dyDescent="0.3">
      <c r="B2646" s="155"/>
      <c r="C2646" s="151"/>
      <c r="D2646" s="151"/>
      <c r="E2646" s="152"/>
      <c r="F2646" s="151"/>
      <c r="G2646" s="151"/>
      <c r="H2646" s="36"/>
      <c r="I2646" s="36"/>
      <c r="J2646" s="266"/>
      <c r="K2646" s="424"/>
      <c r="L2646" s="268"/>
      <c r="M2646" s="45"/>
    </row>
    <row r="2647" spans="2:13" s="37" customFormat="1" x14ac:dyDescent="0.3">
      <c r="B2647" s="155"/>
      <c r="C2647" s="151"/>
      <c r="D2647" s="151"/>
      <c r="E2647" s="152"/>
      <c r="F2647" s="151"/>
      <c r="G2647" s="151"/>
      <c r="H2647" s="36"/>
      <c r="I2647" s="36"/>
      <c r="J2647" s="266"/>
      <c r="K2647" s="424"/>
      <c r="L2647" s="268"/>
      <c r="M2647" s="45"/>
    </row>
    <row r="2648" spans="2:13" s="37" customFormat="1" x14ac:dyDescent="0.3">
      <c r="B2648" s="155"/>
      <c r="C2648" s="151"/>
      <c r="D2648" s="151"/>
      <c r="E2648" s="152"/>
      <c r="F2648" s="151"/>
      <c r="G2648" s="151"/>
      <c r="H2648" s="36"/>
      <c r="I2648" s="36"/>
      <c r="J2648" s="266"/>
      <c r="K2648" s="424"/>
      <c r="L2648" s="268"/>
      <c r="M2648" s="45"/>
    </row>
    <row r="2649" spans="2:13" s="37" customFormat="1" x14ac:dyDescent="0.3">
      <c r="B2649" s="155"/>
      <c r="C2649" s="151"/>
      <c r="D2649" s="151"/>
      <c r="E2649" s="152"/>
      <c r="F2649" s="151"/>
      <c r="G2649" s="151"/>
      <c r="H2649" s="36"/>
      <c r="I2649" s="36"/>
      <c r="J2649" s="266"/>
      <c r="K2649" s="424"/>
      <c r="L2649" s="268"/>
      <c r="M2649" s="45"/>
    </row>
    <row r="2650" spans="2:13" s="37" customFormat="1" x14ac:dyDescent="0.3">
      <c r="B2650" s="155"/>
      <c r="C2650" s="151"/>
      <c r="D2650" s="151"/>
      <c r="E2650" s="152"/>
      <c r="F2650" s="151"/>
      <c r="G2650" s="151"/>
      <c r="H2650" s="36"/>
      <c r="I2650" s="36"/>
      <c r="J2650" s="266"/>
      <c r="K2650" s="424"/>
      <c r="L2650" s="268"/>
      <c r="M2650" s="45"/>
    </row>
    <row r="2651" spans="2:13" s="37" customFormat="1" x14ac:dyDescent="0.3">
      <c r="B2651" s="155"/>
      <c r="C2651" s="151"/>
      <c r="D2651" s="151"/>
      <c r="E2651" s="152"/>
      <c r="F2651" s="151"/>
      <c r="G2651" s="151"/>
      <c r="H2651" s="36"/>
      <c r="I2651" s="36"/>
      <c r="J2651" s="266"/>
      <c r="K2651" s="424"/>
      <c r="L2651" s="268"/>
      <c r="M2651" s="45"/>
    </row>
    <row r="2652" spans="2:13" s="37" customFormat="1" x14ac:dyDescent="0.3">
      <c r="B2652" s="155"/>
      <c r="C2652" s="151"/>
      <c r="D2652" s="151"/>
      <c r="E2652" s="152"/>
      <c r="F2652" s="151"/>
      <c r="G2652" s="151"/>
      <c r="H2652" s="36"/>
      <c r="I2652" s="36"/>
      <c r="J2652" s="266"/>
      <c r="K2652" s="424"/>
      <c r="L2652" s="268"/>
      <c r="M2652" s="45"/>
    </row>
    <row r="2653" spans="2:13" s="37" customFormat="1" x14ac:dyDescent="0.3">
      <c r="B2653" s="155"/>
      <c r="C2653" s="151"/>
      <c r="D2653" s="151"/>
      <c r="E2653" s="152"/>
      <c r="F2653" s="151"/>
      <c r="G2653" s="151"/>
      <c r="H2653" s="36"/>
      <c r="I2653" s="36"/>
      <c r="J2653" s="266"/>
      <c r="K2653" s="424"/>
      <c r="L2653" s="268"/>
      <c r="M2653" s="45"/>
    </row>
    <row r="2654" spans="2:13" s="37" customFormat="1" x14ac:dyDescent="0.3">
      <c r="B2654" s="155"/>
      <c r="C2654" s="151"/>
      <c r="D2654" s="151"/>
      <c r="E2654" s="152"/>
      <c r="F2654" s="151"/>
      <c r="G2654" s="151"/>
      <c r="H2654" s="36"/>
      <c r="I2654" s="36"/>
      <c r="J2654" s="266"/>
      <c r="K2654" s="424"/>
      <c r="L2654" s="268"/>
      <c r="M2654" s="45"/>
    </row>
    <row r="2655" spans="2:13" s="37" customFormat="1" x14ac:dyDescent="0.3">
      <c r="B2655" s="155"/>
      <c r="C2655" s="151"/>
      <c r="D2655" s="151"/>
      <c r="E2655" s="152"/>
      <c r="F2655" s="151"/>
      <c r="G2655" s="151"/>
      <c r="H2655" s="36"/>
      <c r="I2655" s="36"/>
      <c r="J2655" s="266"/>
      <c r="K2655" s="424"/>
      <c r="L2655" s="268"/>
      <c r="M2655" s="45"/>
    </row>
    <row r="2656" spans="2:13" s="37" customFormat="1" x14ac:dyDescent="0.3">
      <c r="B2656" s="155"/>
      <c r="C2656" s="151"/>
      <c r="D2656" s="151"/>
      <c r="E2656" s="152"/>
      <c r="F2656" s="151"/>
      <c r="G2656" s="151"/>
      <c r="H2656" s="36"/>
      <c r="I2656" s="36"/>
      <c r="J2656" s="266"/>
      <c r="K2656" s="424"/>
      <c r="L2656" s="268"/>
      <c r="M2656" s="45"/>
    </row>
    <row r="2657" spans="2:13" s="37" customFormat="1" x14ac:dyDescent="0.3">
      <c r="B2657" s="155"/>
      <c r="C2657" s="151"/>
      <c r="D2657" s="151"/>
      <c r="E2657" s="152"/>
      <c r="F2657" s="151"/>
      <c r="G2657" s="151"/>
      <c r="H2657" s="36"/>
      <c r="I2657" s="36"/>
      <c r="J2657" s="266"/>
      <c r="K2657" s="424"/>
      <c r="L2657" s="268"/>
      <c r="M2657" s="45"/>
    </row>
    <row r="2658" spans="2:13" s="37" customFormat="1" x14ac:dyDescent="0.3">
      <c r="B2658" s="155"/>
      <c r="C2658" s="151"/>
      <c r="D2658" s="151"/>
      <c r="E2658" s="152"/>
      <c r="F2658" s="151"/>
      <c r="G2658" s="151"/>
      <c r="H2658" s="36"/>
      <c r="I2658" s="36"/>
      <c r="J2658" s="266"/>
      <c r="K2658" s="424"/>
      <c r="L2658" s="268"/>
      <c r="M2658" s="45"/>
    </row>
    <row r="2659" spans="2:13" s="37" customFormat="1" x14ac:dyDescent="0.3">
      <c r="B2659" s="155"/>
      <c r="C2659" s="151"/>
      <c r="D2659" s="151"/>
      <c r="E2659" s="152"/>
      <c r="F2659" s="151"/>
      <c r="G2659" s="151"/>
      <c r="H2659" s="36"/>
      <c r="I2659" s="36"/>
      <c r="J2659" s="266"/>
      <c r="K2659" s="424"/>
      <c r="L2659" s="268"/>
      <c r="M2659" s="45"/>
    </row>
    <row r="2660" spans="2:13" s="37" customFormat="1" x14ac:dyDescent="0.3">
      <c r="B2660" s="155"/>
      <c r="C2660" s="151"/>
      <c r="D2660" s="151"/>
      <c r="E2660" s="152"/>
      <c r="F2660" s="151"/>
      <c r="G2660" s="151"/>
      <c r="H2660" s="36"/>
      <c r="I2660" s="36"/>
      <c r="J2660" s="266"/>
      <c r="K2660" s="424"/>
      <c r="L2660" s="268"/>
      <c r="M2660" s="45"/>
    </row>
    <row r="2661" spans="2:13" s="37" customFormat="1" x14ac:dyDescent="0.3">
      <c r="B2661" s="155"/>
      <c r="C2661" s="151"/>
      <c r="D2661" s="151"/>
      <c r="E2661" s="152"/>
      <c r="F2661" s="151"/>
      <c r="G2661" s="151"/>
      <c r="H2661" s="36"/>
      <c r="I2661" s="36"/>
      <c r="J2661" s="266"/>
      <c r="K2661" s="424"/>
      <c r="L2661" s="268"/>
      <c r="M2661" s="45"/>
    </row>
    <row r="2662" spans="2:13" s="37" customFormat="1" x14ac:dyDescent="0.3">
      <c r="B2662" s="155"/>
      <c r="C2662" s="151"/>
      <c r="D2662" s="151"/>
      <c r="E2662" s="152"/>
      <c r="F2662" s="151"/>
      <c r="G2662" s="151"/>
      <c r="H2662" s="36"/>
      <c r="I2662" s="36"/>
      <c r="J2662" s="266"/>
      <c r="K2662" s="424"/>
      <c r="L2662" s="268"/>
      <c r="M2662" s="45"/>
    </row>
    <row r="2663" spans="2:13" s="37" customFormat="1" x14ac:dyDescent="0.3">
      <c r="B2663" s="155"/>
      <c r="C2663" s="151"/>
      <c r="D2663" s="151"/>
      <c r="E2663" s="152"/>
      <c r="F2663" s="151"/>
      <c r="G2663" s="151"/>
      <c r="H2663" s="36"/>
      <c r="I2663" s="36"/>
      <c r="J2663" s="266"/>
      <c r="K2663" s="424"/>
      <c r="L2663" s="268"/>
      <c r="M2663" s="45"/>
    </row>
    <row r="2664" spans="2:13" s="37" customFormat="1" x14ac:dyDescent="0.3">
      <c r="B2664" s="155"/>
      <c r="C2664" s="151"/>
      <c r="D2664" s="151"/>
      <c r="E2664" s="152"/>
      <c r="F2664" s="151"/>
      <c r="G2664" s="151"/>
      <c r="H2664" s="36"/>
      <c r="I2664" s="36"/>
      <c r="J2664" s="266"/>
      <c r="K2664" s="424"/>
      <c r="L2664" s="268"/>
      <c r="M2664" s="45"/>
    </row>
    <row r="2665" spans="2:13" s="37" customFormat="1" x14ac:dyDescent="0.3">
      <c r="B2665" s="155"/>
      <c r="C2665" s="151"/>
      <c r="D2665" s="151"/>
      <c r="E2665" s="152"/>
      <c r="F2665" s="151"/>
      <c r="G2665" s="151"/>
      <c r="H2665" s="36"/>
      <c r="I2665" s="36"/>
      <c r="J2665" s="266"/>
      <c r="K2665" s="424"/>
      <c r="L2665" s="268"/>
      <c r="M2665" s="45"/>
    </row>
    <row r="2666" spans="2:13" s="37" customFormat="1" x14ac:dyDescent="0.3">
      <c r="B2666" s="155"/>
      <c r="C2666" s="151"/>
      <c r="D2666" s="151"/>
      <c r="E2666" s="152"/>
      <c r="F2666" s="151"/>
      <c r="G2666" s="151"/>
      <c r="H2666" s="36"/>
      <c r="I2666" s="36"/>
      <c r="J2666" s="266"/>
      <c r="K2666" s="424"/>
      <c r="L2666" s="268"/>
      <c r="M2666" s="45"/>
    </row>
    <row r="2667" spans="2:13" s="37" customFormat="1" x14ac:dyDescent="0.3">
      <c r="B2667" s="155"/>
      <c r="C2667" s="151"/>
      <c r="D2667" s="151"/>
      <c r="E2667" s="152"/>
      <c r="F2667" s="151"/>
      <c r="G2667" s="151"/>
      <c r="H2667" s="36"/>
      <c r="I2667" s="36"/>
      <c r="J2667" s="266"/>
      <c r="K2667" s="424"/>
      <c r="L2667" s="268"/>
      <c r="M2667" s="45"/>
    </row>
    <row r="2668" spans="2:13" s="37" customFormat="1" x14ac:dyDescent="0.3">
      <c r="B2668" s="155"/>
      <c r="C2668" s="151"/>
      <c r="D2668" s="151"/>
      <c r="E2668" s="152"/>
      <c r="F2668" s="151"/>
      <c r="G2668" s="151"/>
      <c r="H2668" s="36"/>
      <c r="I2668" s="36"/>
      <c r="J2668" s="266"/>
      <c r="K2668" s="424"/>
      <c r="L2668" s="268"/>
      <c r="M2668" s="45"/>
    </row>
    <row r="2669" spans="2:13" s="37" customFormat="1" x14ac:dyDescent="0.3">
      <c r="B2669" s="155"/>
      <c r="C2669" s="151"/>
      <c r="D2669" s="151"/>
      <c r="E2669" s="152"/>
      <c r="F2669" s="151"/>
      <c r="G2669" s="151"/>
      <c r="H2669" s="36"/>
      <c r="I2669" s="36"/>
      <c r="J2669" s="266"/>
      <c r="K2669" s="424"/>
      <c r="L2669" s="268"/>
      <c r="M2669" s="45"/>
    </row>
    <row r="2670" spans="2:13" s="37" customFormat="1" x14ac:dyDescent="0.3">
      <c r="B2670" s="155"/>
      <c r="C2670" s="151"/>
      <c r="D2670" s="151"/>
      <c r="E2670" s="152"/>
      <c r="F2670" s="151"/>
      <c r="G2670" s="151"/>
      <c r="H2670" s="36"/>
      <c r="I2670" s="36"/>
      <c r="J2670" s="266"/>
      <c r="K2670" s="424"/>
      <c r="L2670" s="268"/>
      <c r="M2670" s="45"/>
    </row>
    <row r="2671" spans="2:13" s="37" customFormat="1" x14ac:dyDescent="0.3">
      <c r="B2671" s="155"/>
      <c r="C2671" s="151"/>
      <c r="D2671" s="151"/>
      <c r="E2671" s="152"/>
      <c r="F2671" s="151"/>
      <c r="G2671" s="151"/>
      <c r="H2671" s="36"/>
      <c r="I2671" s="36"/>
      <c r="J2671" s="266"/>
      <c r="K2671" s="424"/>
      <c r="L2671" s="268"/>
      <c r="M2671" s="45"/>
    </row>
    <row r="2672" spans="2:13" s="37" customFormat="1" x14ac:dyDescent="0.3">
      <c r="B2672" s="155"/>
      <c r="C2672" s="151"/>
      <c r="D2672" s="151"/>
      <c r="E2672" s="152"/>
      <c r="F2672" s="151"/>
      <c r="G2672" s="151"/>
      <c r="H2672" s="36"/>
      <c r="I2672" s="36"/>
      <c r="J2672" s="266"/>
      <c r="K2672" s="424"/>
      <c r="L2672" s="268"/>
      <c r="M2672" s="45"/>
    </row>
    <row r="2673" spans="2:13" s="37" customFormat="1" x14ac:dyDescent="0.3">
      <c r="B2673" s="155"/>
      <c r="C2673" s="151"/>
      <c r="D2673" s="151"/>
      <c r="E2673" s="152"/>
      <c r="F2673" s="151"/>
      <c r="G2673" s="151"/>
      <c r="H2673" s="36"/>
      <c r="I2673" s="36"/>
      <c r="J2673" s="266"/>
      <c r="K2673" s="424"/>
      <c r="L2673" s="268"/>
      <c r="M2673" s="45"/>
    </row>
    <row r="2674" spans="2:13" s="37" customFormat="1" x14ac:dyDescent="0.3">
      <c r="B2674" s="155"/>
      <c r="C2674" s="151"/>
      <c r="D2674" s="151"/>
      <c r="E2674" s="152"/>
      <c r="F2674" s="151"/>
      <c r="G2674" s="151"/>
      <c r="H2674" s="36"/>
      <c r="I2674" s="36"/>
      <c r="J2674" s="266"/>
      <c r="K2674" s="424"/>
      <c r="L2674" s="268"/>
      <c r="M2674" s="45"/>
    </row>
    <row r="2675" spans="2:13" s="37" customFormat="1" x14ac:dyDescent="0.3">
      <c r="B2675" s="155"/>
      <c r="C2675" s="151"/>
      <c r="D2675" s="151"/>
      <c r="E2675" s="152"/>
      <c r="F2675" s="151"/>
      <c r="G2675" s="151"/>
      <c r="H2675" s="36"/>
      <c r="I2675" s="36"/>
      <c r="J2675" s="266"/>
      <c r="K2675" s="424"/>
      <c r="L2675" s="268"/>
      <c r="M2675" s="45"/>
    </row>
    <row r="2676" spans="2:13" s="37" customFormat="1" x14ac:dyDescent="0.3">
      <c r="B2676" s="155"/>
      <c r="C2676" s="151"/>
      <c r="D2676" s="151"/>
      <c r="E2676" s="152"/>
      <c r="F2676" s="151"/>
      <c r="G2676" s="151"/>
      <c r="H2676" s="36"/>
      <c r="I2676" s="36"/>
      <c r="J2676" s="266"/>
      <c r="K2676" s="424"/>
      <c r="L2676" s="268"/>
      <c r="M2676" s="45"/>
    </row>
    <row r="2677" spans="2:13" s="37" customFormat="1" x14ac:dyDescent="0.3">
      <c r="B2677" s="155"/>
      <c r="C2677" s="151"/>
      <c r="D2677" s="151"/>
      <c r="E2677" s="152"/>
      <c r="F2677" s="151"/>
      <c r="G2677" s="151"/>
      <c r="H2677" s="36"/>
      <c r="I2677" s="36"/>
      <c r="J2677" s="266"/>
      <c r="K2677" s="424"/>
      <c r="L2677" s="268"/>
      <c r="M2677" s="45"/>
    </row>
    <row r="2678" spans="2:13" s="37" customFormat="1" x14ac:dyDescent="0.3">
      <c r="B2678" s="155"/>
      <c r="C2678" s="151"/>
      <c r="D2678" s="151"/>
      <c r="E2678" s="152"/>
      <c r="F2678" s="151"/>
      <c r="G2678" s="151"/>
      <c r="H2678" s="36"/>
      <c r="I2678" s="36"/>
      <c r="J2678" s="266"/>
      <c r="K2678" s="424"/>
      <c r="L2678" s="268"/>
      <c r="M2678" s="45"/>
    </row>
    <row r="2679" spans="2:13" s="37" customFormat="1" x14ac:dyDescent="0.3">
      <c r="B2679" s="155"/>
      <c r="C2679" s="151"/>
      <c r="D2679" s="151"/>
      <c r="E2679" s="152"/>
      <c r="F2679" s="151"/>
      <c r="G2679" s="151"/>
      <c r="H2679" s="36"/>
      <c r="I2679" s="36"/>
      <c r="J2679" s="266"/>
      <c r="K2679" s="424"/>
      <c r="L2679" s="268"/>
      <c r="M2679" s="45"/>
    </row>
    <row r="2680" spans="2:13" s="37" customFormat="1" x14ac:dyDescent="0.3">
      <c r="B2680" s="155"/>
      <c r="C2680" s="151"/>
      <c r="D2680" s="151"/>
      <c r="E2680" s="152"/>
      <c r="F2680" s="151"/>
      <c r="G2680" s="151"/>
      <c r="H2680" s="36"/>
      <c r="I2680" s="36"/>
      <c r="J2680" s="266"/>
      <c r="K2680" s="424"/>
      <c r="L2680" s="268"/>
      <c r="M2680" s="45"/>
    </row>
    <row r="2681" spans="2:13" s="37" customFormat="1" x14ac:dyDescent="0.3">
      <c r="B2681" s="155"/>
      <c r="C2681" s="151"/>
      <c r="D2681" s="151"/>
      <c r="E2681" s="152"/>
      <c r="F2681" s="151"/>
      <c r="G2681" s="151"/>
      <c r="H2681" s="36"/>
      <c r="I2681" s="36"/>
      <c r="J2681" s="266"/>
      <c r="K2681" s="424"/>
      <c r="L2681" s="268"/>
      <c r="M2681" s="45"/>
    </row>
    <row r="2682" spans="2:13" s="37" customFormat="1" x14ac:dyDescent="0.3">
      <c r="B2682" s="155"/>
      <c r="C2682" s="151"/>
      <c r="D2682" s="151"/>
      <c r="E2682" s="152"/>
      <c r="F2682" s="151"/>
      <c r="G2682" s="151"/>
      <c r="H2682" s="36"/>
      <c r="I2682" s="36"/>
      <c r="J2682" s="266"/>
      <c r="K2682" s="424"/>
      <c r="L2682" s="268"/>
      <c r="M2682" s="45"/>
    </row>
    <row r="2683" spans="2:13" s="37" customFormat="1" x14ac:dyDescent="0.3">
      <c r="B2683" s="155"/>
      <c r="C2683" s="151"/>
      <c r="D2683" s="151"/>
      <c r="E2683" s="152"/>
      <c r="F2683" s="151"/>
      <c r="G2683" s="151"/>
      <c r="H2683" s="36"/>
      <c r="I2683" s="36"/>
      <c r="J2683" s="266"/>
      <c r="K2683" s="424"/>
      <c r="L2683" s="268"/>
      <c r="M2683" s="45"/>
    </row>
    <row r="2684" spans="2:13" s="37" customFormat="1" x14ac:dyDescent="0.3">
      <c r="B2684" s="155"/>
      <c r="C2684" s="151"/>
      <c r="D2684" s="151"/>
      <c r="E2684" s="152"/>
      <c r="F2684" s="151"/>
      <c r="G2684" s="151"/>
      <c r="H2684" s="36"/>
      <c r="I2684" s="36"/>
      <c r="J2684" s="266"/>
      <c r="K2684" s="424"/>
      <c r="L2684" s="268"/>
      <c r="M2684" s="45"/>
    </row>
    <row r="2685" spans="2:13" s="37" customFormat="1" x14ac:dyDescent="0.3">
      <c r="B2685" s="155"/>
      <c r="C2685" s="151"/>
      <c r="D2685" s="151"/>
      <c r="E2685" s="152"/>
      <c r="F2685" s="151"/>
      <c r="G2685" s="151"/>
      <c r="H2685" s="36"/>
      <c r="I2685" s="36"/>
      <c r="J2685" s="266"/>
      <c r="K2685" s="424"/>
      <c r="L2685" s="268"/>
      <c r="M2685" s="45"/>
    </row>
    <row r="2686" spans="2:13" s="37" customFormat="1" x14ac:dyDescent="0.3">
      <c r="B2686" s="155"/>
      <c r="C2686" s="151"/>
      <c r="D2686" s="151"/>
      <c r="E2686" s="152"/>
      <c r="F2686" s="151"/>
      <c r="G2686" s="151"/>
      <c r="H2686" s="36"/>
      <c r="I2686" s="36"/>
      <c r="J2686" s="266"/>
      <c r="K2686" s="424"/>
      <c r="L2686" s="268"/>
      <c r="M2686" s="45"/>
    </row>
    <row r="2687" spans="2:13" s="37" customFormat="1" x14ac:dyDescent="0.3">
      <c r="B2687" s="155"/>
      <c r="C2687" s="151"/>
      <c r="D2687" s="151"/>
      <c r="E2687" s="152"/>
      <c r="F2687" s="151"/>
      <c r="G2687" s="151"/>
      <c r="H2687" s="36"/>
      <c r="I2687" s="36"/>
      <c r="J2687" s="266"/>
      <c r="K2687" s="424"/>
      <c r="L2687" s="268"/>
      <c r="M2687" s="45"/>
    </row>
    <row r="2688" spans="2:13" s="37" customFormat="1" x14ac:dyDescent="0.3">
      <c r="B2688" s="155"/>
      <c r="C2688" s="151"/>
      <c r="D2688" s="151"/>
      <c r="E2688" s="152"/>
      <c r="F2688" s="151"/>
      <c r="G2688" s="151"/>
      <c r="H2688" s="36"/>
      <c r="I2688" s="36"/>
      <c r="J2688" s="266"/>
      <c r="K2688" s="424"/>
      <c r="L2688" s="268"/>
      <c r="M2688" s="45"/>
    </row>
    <row r="2689" spans="2:13" s="37" customFormat="1" x14ac:dyDescent="0.3">
      <c r="B2689" s="155"/>
      <c r="C2689" s="151"/>
      <c r="D2689" s="151"/>
      <c r="E2689" s="152"/>
      <c r="F2689" s="151"/>
      <c r="G2689" s="151"/>
      <c r="H2689" s="36"/>
      <c r="I2689" s="36"/>
      <c r="J2689" s="266"/>
      <c r="K2689" s="424"/>
      <c r="L2689" s="268"/>
      <c r="M2689" s="45"/>
    </row>
    <row r="2690" spans="2:13" s="37" customFormat="1" x14ac:dyDescent="0.3">
      <c r="B2690" s="155"/>
      <c r="C2690" s="151"/>
      <c r="D2690" s="151"/>
      <c r="E2690" s="152"/>
      <c r="F2690" s="151"/>
      <c r="G2690" s="151"/>
      <c r="H2690" s="36"/>
      <c r="I2690" s="36"/>
      <c r="J2690" s="266"/>
      <c r="K2690" s="424"/>
      <c r="L2690" s="268"/>
      <c r="M2690" s="45"/>
    </row>
    <row r="2691" spans="2:13" s="37" customFormat="1" x14ac:dyDescent="0.3">
      <c r="B2691" s="155"/>
      <c r="C2691" s="151"/>
      <c r="D2691" s="151"/>
      <c r="E2691" s="152"/>
      <c r="F2691" s="151"/>
      <c r="G2691" s="151"/>
      <c r="H2691" s="36"/>
      <c r="I2691" s="36"/>
      <c r="J2691" s="266"/>
      <c r="K2691" s="424"/>
      <c r="L2691" s="268"/>
      <c r="M2691" s="45"/>
    </row>
    <row r="2692" spans="2:13" s="37" customFormat="1" x14ac:dyDescent="0.3">
      <c r="B2692" s="155"/>
      <c r="C2692" s="151"/>
      <c r="D2692" s="151"/>
      <c r="E2692" s="152"/>
      <c r="F2692" s="151"/>
      <c r="G2692" s="151"/>
      <c r="H2692" s="36"/>
      <c r="I2692" s="36"/>
      <c r="J2692" s="266"/>
      <c r="K2692" s="424"/>
      <c r="L2692" s="268"/>
      <c r="M2692" s="45"/>
    </row>
    <row r="2693" spans="2:13" s="37" customFormat="1" x14ac:dyDescent="0.3">
      <c r="B2693" s="155"/>
      <c r="C2693" s="151"/>
      <c r="D2693" s="151"/>
      <c r="E2693" s="152"/>
      <c r="F2693" s="151"/>
      <c r="G2693" s="151"/>
      <c r="H2693" s="36"/>
      <c r="I2693" s="36"/>
      <c r="J2693" s="266"/>
      <c r="K2693" s="424"/>
      <c r="L2693" s="268"/>
      <c r="M2693" s="45"/>
    </row>
    <row r="2694" spans="2:13" s="37" customFormat="1" x14ac:dyDescent="0.3">
      <c r="B2694" s="155"/>
      <c r="C2694" s="151"/>
      <c r="D2694" s="151"/>
      <c r="E2694" s="152"/>
      <c r="F2694" s="151"/>
      <c r="G2694" s="151"/>
      <c r="H2694" s="36"/>
      <c r="I2694" s="36"/>
      <c r="J2694" s="266"/>
      <c r="K2694" s="424"/>
      <c r="L2694" s="268"/>
      <c r="M2694" s="45"/>
    </row>
    <row r="2695" spans="2:13" s="37" customFormat="1" x14ac:dyDescent="0.3">
      <c r="B2695" s="155"/>
      <c r="C2695" s="151"/>
      <c r="D2695" s="151"/>
      <c r="E2695" s="152"/>
      <c r="F2695" s="151"/>
      <c r="G2695" s="151"/>
      <c r="H2695" s="36"/>
      <c r="I2695" s="36"/>
      <c r="J2695" s="266"/>
      <c r="K2695" s="424"/>
      <c r="L2695" s="268"/>
      <c r="M2695" s="45"/>
    </row>
    <row r="2696" spans="2:13" s="37" customFormat="1" x14ac:dyDescent="0.3">
      <c r="B2696" s="155"/>
      <c r="C2696" s="151"/>
      <c r="D2696" s="151"/>
      <c r="E2696" s="152"/>
      <c r="F2696" s="151"/>
      <c r="G2696" s="151"/>
      <c r="H2696" s="36"/>
      <c r="I2696" s="36"/>
      <c r="J2696" s="266"/>
      <c r="K2696" s="424"/>
      <c r="L2696" s="268"/>
      <c r="M2696" s="45"/>
    </row>
    <row r="2697" spans="2:13" s="37" customFormat="1" x14ac:dyDescent="0.3">
      <c r="B2697" s="155"/>
      <c r="C2697" s="151"/>
      <c r="D2697" s="151"/>
      <c r="E2697" s="152"/>
      <c r="F2697" s="151"/>
      <c r="G2697" s="151"/>
      <c r="H2697" s="36"/>
      <c r="I2697" s="36"/>
      <c r="J2697" s="266"/>
      <c r="K2697" s="424"/>
      <c r="L2697" s="268"/>
      <c r="M2697" s="45"/>
    </row>
    <row r="2698" spans="2:13" s="37" customFormat="1" x14ac:dyDescent="0.3">
      <c r="B2698" s="155"/>
      <c r="C2698" s="151"/>
      <c r="D2698" s="151"/>
      <c r="E2698" s="152"/>
      <c r="F2698" s="151"/>
      <c r="G2698" s="151"/>
      <c r="H2698" s="36"/>
      <c r="I2698" s="36"/>
      <c r="J2698" s="266"/>
      <c r="K2698" s="424"/>
      <c r="L2698" s="268"/>
      <c r="M2698" s="45"/>
    </row>
    <row r="2699" spans="2:13" s="37" customFormat="1" x14ac:dyDescent="0.3">
      <c r="B2699" s="155"/>
      <c r="C2699" s="151"/>
      <c r="D2699" s="151"/>
      <c r="E2699" s="152"/>
      <c r="F2699" s="151"/>
      <c r="G2699" s="151"/>
      <c r="H2699" s="36"/>
      <c r="I2699" s="36"/>
      <c r="J2699" s="266"/>
      <c r="K2699" s="424"/>
      <c r="L2699" s="268"/>
      <c r="M2699" s="45"/>
    </row>
    <row r="2700" spans="2:13" s="37" customFormat="1" x14ac:dyDescent="0.3">
      <c r="B2700" s="155"/>
      <c r="C2700" s="151"/>
      <c r="D2700" s="151"/>
      <c r="E2700" s="152"/>
      <c r="F2700" s="151"/>
      <c r="G2700" s="151"/>
      <c r="H2700" s="36"/>
      <c r="I2700" s="36"/>
      <c r="J2700" s="266"/>
      <c r="K2700" s="424"/>
      <c r="L2700" s="268"/>
      <c r="M2700" s="45"/>
    </row>
    <row r="2701" spans="2:13" s="37" customFormat="1" x14ac:dyDescent="0.3">
      <c r="B2701" s="155"/>
      <c r="C2701" s="151"/>
      <c r="D2701" s="151"/>
      <c r="E2701" s="152"/>
      <c r="F2701" s="151"/>
      <c r="G2701" s="151"/>
      <c r="H2701" s="36"/>
      <c r="I2701" s="36"/>
      <c r="J2701" s="266"/>
      <c r="K2701" s="424"/>
      <c r="L2701" s="268"/>
      <c r="M2701" s="45"/>
    </row>
    <row r="2702" spans="2:13" s="37" customFormat="1" x14ac:dyDescent="0.3">
      <c r="B2702" s="155"/>
      <c r="C2702" s="151"/>
      <c r="D2702" s="151"/>
      <c r="E2702" s="152"/>
      <c r="F2702" s="151"/>
      <c r="G2702" s="151"/>
      <c r="H2702" s="36"/>
      <c r="I2702" s="36"/>
      <c r="J2702" s="266"/>
      <c r="K2702" s="424"/>
      <c r="L2702" s="268"/>
      <c r="M2702" s="45"/>
    </row>
    <row r="2703" spans="2:13" s="37" customFormat="1" x14ac:dyDescent="0.3">
      <c r="B2703" s="155"/>
      <c r="C2703" s="151"/>
      <c r="D2703" s="151"/>
      <c r="E2703" s="152"/>
      <c r="F2703" s="151"/>
      <c r="G2703" s="151"/>
      <c r="H2703" s="36"/>
      <c r="I2703" s="36"/>
      <c r="J2703" s="266"/>
      <c r="K2703" s="424"/>
      <c r="L2703" s="268"/>
      <c r="M2703" s="45"/>
    </row>
    <row r="2704" spans="2:13" s="37" customFormat="1" x14ac:dyDescent="0.3">
      <c r="B2704" s="155"/>
      <c r="C2704" s="151"/>
      <c r="D2704" s="151"/>
      <c r="E2704" s="152"/>
      <c r="F2704" s="151"/>
      <c r="G2704" s="151"/>
      <c r="H2704" s="36"/>
      <c r="I2704" s="36"/>
      <c r="J2704" s="266"/>
      <c r="K2704" s="424"/>
      <c r="L2704" s="268"/>
      <c r="M2704" s="45"/>
    </row>
    <row r="2705" spans="2:13" s="37" customFormat="1" x14ac:dyDescent="0.3">
      <c r="B2705" s="155"/>
      <c r="C2705" s="151"/>
      <c r="D2705" s="151"/>
      <c r="E2705" s="152"/>
      <c r="F2705" s="151"/>
      <c r="G2705" s="151"/>
      <c r="H2705" s="36"/>
      <c r="I2705" s="36"/>
      <c r="J2705" s="266"/>
      <c r="K2705" s="424"/>
      <c r="L2705" s="268"/>
      <c r="M2705" s="45"/>
    </row>
    <row r="2706" spans="2:13" s="37" customFormat="1" x14ac:dyDescent="0.3">
      <c r="B2706" s="155"/>
      <c r="C2706" s="151"/>
      <c r="D2706" s="151"/>
      <c r="E2706" s="152"/>
      <c r="F2706" s="151"/>
      <c r="G2706" s="151"/>
      <c r="H2706" s="36"/>
      <c r="I2706" s="36"/>
      <c r="J2706" s="266"/>
      <c r="K2706" s="424"/>
      <c r="L2706" s="268"/>
      <c r="M2706" s="45"/>
    </row>
    <row r="2707" spans="2:13" s="37" customFormat="1" x14ac:dyDescent="0.3">
      <c r="B2707" s="155"/>
      <c r="C2707" s="151"/>
      <c r="D2707" s="151"/>
      <c r="E2707" s="152"/>
      <c r="F2707" s="151"/>
      <c r="G2707" s="151"/>
      <c r="H2707" s="36"/>
      <c r="I2707" s="36"/>
      <c r="J2707" s="266"/>
      <c r="K2707" s="424"/>
      <c r="L2707" s="268"/>
      <c r="M2707" s="45"/>
    </row>
    <row r="2708" spans="2:13" s="37" customFormat="1" x14ac:dyDescent="0.3">
      <c r="B2708" s="155"/>
      <c r="C2708" s="151"/>
      <c r="D2708" s="151"/>
      <c r="E2708" s="152"/>
      <c r="F2708" s="151"/>
      <c r="G2708" s="151"/>
      <c r="H2708" s="36"/>
      <c r="I2708" s="36"/>
      <c r="J2708" s="266"/>
      <c r="K2708" s="424"/>
      <c r="L2708" s="268"/>
      <c r="M2708" s="45"/>
    </row>
    <row r="2709" spans="2:13" s="37" customFormat="1" x14ac:dyDescent="0.3">
      <c r="B2709" s="155"/>
      <c r="C2709" s="151"/>
      <c r="D2709" s="151"/>
      <c r="E2709" s="152"/>
      <c r="F2709" s="151"/>
      <c r="G2709" s="151"/>
      <c r="H2709" s="36"/>
      <c r="I2709" s="36"/>
      <c r="J2709" s="266"/>
      <c r="K2709" s="424"/>
      <c r="L2709" s="268"/>
      <c r="M2709" s="45"/>
    </row>
    <row r="2710" spans="2:13" s="37" customFormat="1" x14ac:dyDescent="0.3">
      <c r="B2710" s="155"/>
      <c r="C2710" s="151"/>
      <c r="D2710" s="151"/>
      <c r="E2710" s="152"/>
      <c r="F2710" s="151"/>
      <c r="G2710" s="151"/>
      <c r="H2710" s="36"/>
      <c r="I2710" s="36"/>
      <c r="J2710" s="266"/>
      <c r="K2710" s="424"/>
      <c r="L2710" s="268"/>
      <c r="M2710" s="45"/>
    </row>
    <row r="2711" spans="2:13" s="37" customFormat="1" x14ac:dyDescent="0.3">
      <c r="B2711" s="155"/>
      <c r="C2711" s="151"/>
      <c r="D2711" s="151"/>
      <c r="E2711" s="152"/>
      <c r="F2711" s="151"/>
      <c r="G2711" s="151"/>
      <c r="H2711" s="36"/>
      <c r="I2711" s="36"/>
      <c r="J2711" s="266"/>
      <c r="K2711" s="424"/>
      <c r="L2711" s="268"/>
      <c r="M2711" s="45"/>
    </row>
    <row r="2712" spans="2:13" s="37" customFormat="1" x14ac:dyDescent="0.3">
      <c r="B2712" s="155"/>
      <c r="C2712" s="151"/>
      <c r="D2712" s="151"/>
      <c r="E2712" s="152"/>
      <c r="F2712" s="151"/>
      <c r="G2712" s="151"/>
      <c r="H2712" s="36"/>
      <c r="I2712" s="36"/>
      <c r="J2712" s="266"/>
      <c r="K2712" s="424"/>
      <c r="L2712" s="268"/>
      <c r="M2712" s="45"/>
    </row>
    <row r="2713" spans="2:13" s="37" customFormat="1" x14ac:dyDescent="0.3">
      <c r="B2713" s="155"/>
      <c r="C2713" s="151"/>
      <c r="D2713" s="151"/>
      <c r="E2713" s="152"/>
      <c r="F2713" s="151"/>
      <c r="G2713" s="151"/>
      <c r="H2713" s="36"/>
      <c r="I2713" s="36"/>
      <c r="J2713" s="266"/>
      <c r="K2713" s="424"/>
      <c r="L2713" s="268"/>
      <c r="M2713" s="45"/>
    </row>
    <row r="2714" spans="2:13" s="37" customFormat="1" x14ac:dyDescent="0.3">
      <c r="B2714" s="155"/>
      <c r="C2714" s="151"/>
      <c r="D2714" s="151"/>
      <c r="E2714" s="152"/>
      <c r="F2714" s="151"/>
      <c r="G2714" s="151"/>
      <c r="H2714" s="36"/>
      <c r="I2714" s="36"/>
      <c r="J2714" s="266"/>
      <c r="K2714" s="424"/>
      <c r="L2714" s="268"/>
      <c r="M2714" s="45"/>
    </row>
    <row r="2715" spans="2:13" s="37" customFormat="1" x14ac:dyDescent="0.3">
      <c r="B2715" s="155"/>
      <c r="C2715" s="151"/>
      <c r="D2715" s="151"/>
      <c r="E2715" s="152"/>
      <c r="F2715" s="151"/>
      <c r="G2715" s="151"/>
      <c r="H2715" s="36"/>
      <c r="I2715" s="36"/>
      <c r="J2715" s="266"/>
      <c r="K2715" s="424"/>
      <c r="L2715" s="268"/>
      <c r="M2715" s="45"/>
    </row>
    <row r="2716" spans="2:13" s="37" customFormat="1" x14ac:dyDescent="0.3">
      <c r="B2716" s="155"/>
      <c r="C2716" s="151"/>
      <c r="D2716" s="151"/>
      <c r="E2716" s="152"/>
      <c r="F2716" s="151"/>
      <c r="G2716" s="151"/>
      <c r="H2716" s="36"/>
      <c r="I2716" s="36"/>
      <c r="J2716" s="266"/>
      <c r="K2716" s="424"/>
      <c r="L2716" s="268"/>
      <c r="M2716" s="45"/>
    </row>
    <row r="2717" spans="2:13" s="37" customFormat="1" x14ac:dyDescent="0.3">
      <c r="B2717" s="155"/>
      <c r="C2717" s="151"/>
      <c r="D2717" s="151"/>
      <c r="E2717" s="152"/>
      <c r="F2717" s="151"/>
      <c r="G2717" s="151"/>
      <c r="H2717" s="36"/>
      <c r="I2717" s="36"/>
      <c r="J2717" s="266"/>
      <c r="K2717" s="424"/>
      <c r="L2717" s="268"/>
      <c r="M2717" s="45"/>
    </row>
    <row r="2718" spans="2:13" s="37" customFormat="1" x14ac:dyDescent="0.3">
      <c r="B2718" s="155"/>
      <c r="C2718" s="151"/>
      <c r="D2718" s="151"/>
      <c r="E2718" s="152"/>
      <c r="F2718" s="151"/>
      <c r="G2718" s="151"/>
      <c r="H2718" s="36"/>
      <c r="I2718" s="36"/>
      <c r="J2718" s="266"/>
      <c r="K2718" s="424"/>
      <c r="L2718" s="268"/>
      <c r="M2718" s="45"/>
    </row>
    <row r="2719" spans="2:13" s="37" customFormat="1" x14ac:dyDescent="0.3">
      <c r="B2719" s="155"/>
      <c r="C2719" s="151"/>
      <c r="D2719" s="151"/>
      <c r="E2719" s="152"/>
      <c r="F2719" s="151"/>
      <c r="G2719" s="151"/>
      <c r="H2719" s="36"/>
      <c r="I2719" s="36"/>
      <c r="J2719" s="266"/>
      <c r="K2719" s="424"/>
      <c r="L2719" s="268"/>
      <c r="M2719" s="45"/>
    </row>
    <row r="2720" spans="2:13" s="37" customFormat="1" x14ac:dyDescent="0.3">
      <c r="B2720" s="155"/>
      <c r="C2720" s="151"/>
      <c r="D2720" s="151"/>
      <c r="E2720" s="152"/>
      <c r="F2720" s="151"/>
      <c r="G2720" s="151"/>
      <c r="H2720" s="36"/>
      <c r="I2720" s="36"/>
      <c r="J2720" s="266"/>
      <c r="K2720" s="424"/>
      <c r="L2720" s="268"/>
      <c r="M2720" s="45"/>
    </row>
    <row r="2721" spans="2:13" s="37" customFormat="1" x14ac:dyDescent="0.3">
      <c r="B2721" s="155"/>
      <c r="C2721" s="151"/>
      <c r="D2721" s="151"/>
      <c r="E2721" s="152"/>
      <c r="F2721" s="151"/>
      <c r="G2721" s="151"/>
      <c r="H2721" s="36"/>
      <c r="I2721" s="36"/>
      <c r="J2721" s="266"/>
      <c r="K2721" s="424"/>
      <c r="L2721" s="268"/>
      <c r="M2721" s="45"/>
    </row>
    <row r="2722" spans="2:13" s="37" customFormat="1" x14ac:dyDescent="0.3">
      <c r="B2722" s="155"/>
      <c r="C2722" s="151"/>
      <c r="D2722" s="151"/>
      <c r="E2722" s="152"/>
      <c r="F2722" s="151"/>
      <c r="G2722" s="151"/>
      <c r="H2722" s="36"/>
      <c r="I2722" s="36"/>
      <c r="J2722" s="266"/>
      <c r="K2722" s="424"/>
      <c r="L2722" s="268"/>
      <c r="M2722" s="45"/>
    </row>
    <row r="2723" spans="2:13" s="37" customFormat="1" x14ac:dyDescent="0.3">
      <c r="B2723" s="155"/>
      <c r="C2723" s="151"/>
      <c r="D2723" s="151"/>
      <c r="E2723" s="152"/>
      <c r="F2723" s="151"/>
      <c r="G2723" s="151"/>
      <c r="H2723" s="36"/>
      <c r="I2723" s="36"/>
      <c r="J2723" s="266"/>
      <c r="K2723" s="424"/>
      <c r="L2723" s="268"/>
      <c r="M2723" s="45"/>
    </row>
    <row r="2724" spans="2:13" s="37" customFormat="1" x14ac:dyDescent="0.3">
      <c r="B2724" s="155"/>
      <c r="C2724" s="151"/>
      <c r="D2724" s="151"/>
      <c r="E2724" s="152"/>
      <c r="F2724" s="151"/>
      <c r="G2724" s="151"/>
      <c r="H2724" s="36"/>
      <c r="I2724" s="36"/>
      <c r="J2724" s="266"/>
      <c r="K2724" s="424"/>
      <c r="L2724" s="268"/>
      <c r="M2724" s="45"/>
    </row>
    <row r="2725" spans="2:13" s="37" customFormat="1" x14ac:dyDescent="0.3">
      <c r="B2725" s="155"/>
      <c r="C2725" s="151"/>
      <c r="D2725" s="151"/>
      <c r="E2725" s="152"/>
      <c r="F2725" s="151"/>
      <c r="G2725" s="151"/>
      <c r="H2725" s="36"/>
      <c r="I2725" s="36"/>
      <c r="J2725" s="266"/>
      <c r="K2725" s="424"/>
      <c r="L2725" s="268"/>
      <c r="M2725" s="45"/>
    </row>
    <row r="2726" spans="2:13" s="37" customFormat="1" x14ac:dyDescent="0.3">
      <c r="B2726" s="155"/>
      <c r="C2726" s="151"/>
      <c r="D2726" s="151"/>
      <c r="E2726" s="152"/>
      <c r="F2726" s="151"/>
      <c r="G2726" s="151"/>
      <c r="H2726" s="36"/>
      <c r="I2726" s="36"/>
      <c r="J2726" s="266"/>
      <c r="K2726" s="424"/>
      <c r="L2726" s="268"/>
      <c r="M2726" s="45"/>
    </row>
    <row r="2727" spans="2:13" s="37" customFormat="1" x14ac:dyDescent="0.3">
      <c r="B2727" s="155"/>
      <c r="C2727" s="151"/>
      <c r="D2727" s="151"/>
      <c r="E2727" s="152"/>
      <c r="F2727" s="151"/>
      <c r="G2727" s="151"/>
      <c r="H2727" s="36"/>
      <c r="I2727" s="36"/>
      <c r="J2727" s="266"/>
      <c r="K2727" s="424"/>
      <c r="L2727" s="268"/>
      <c r="M2727" s="45"/>
    </row>
    <row r="2728" spans="2:13" s="37" customFormat="1" x14ac:dyDescent="0.3">
      <c r="B2728" s="155"/>
      <c r="C2728" s="151"/>
      <c r="D2728" s="151"/>
      <c r="E2728" s="152"/>
      <c r="F2728" s="151"/>
      <c r="G2728" s="151"/>
      <c r="H2728" s="36"/>
      <c r="I2728" s="36"/>
      <c r="J2728" s="266"/>
      <c r="K2728" s="424"/>
      <c r="L2728" s="268"/>
      <c r="M2728" s="45"/>
    </row>
    <row r="2729" spans="2:13" s="37" customFormat="1" x14ac:dyDescent="0.3">
      <c r="B2729" s="155"/>
      <c r="C2729" s="151"/>
      <c r="D2729" s="151"/>
      <c r="E2729" s="152"/>
      <c r="F2729" s="151"/>
      <c r="G2729" s="151"/>
      <c r="H2729" s="36"/>
      <c r="I2729" s="36"/>
      <c r="J2729" s="266"/>
      <c r="K2729" s="424"/>
      <c r="L2729" s="268"/>
      <c r="M2729" s="45"/>
    </row>
    <row r="2730" spans="2:13" s="37" customFormat="1" x14ac:dyDescent="0.3">
      <c r="B2730" s="155"/>
      <c r="C2730" s="151"/>
      <c r="D2730" s="151"/>
      <c r="E2730" s="152"/>
      <c r="F2730" s="151"/>
      <c r="G2730" s="151"/>
      <c r="H2730" s="36"/>
      <c r="I2730" s="36"/>
      <c r="J2730" s="266"/>
      <c r="K2730" s="424"/>
      <c r="L2730" s="268"/>
      <c r="M2730" s="45"/>
    </row>
    <row r="2731" spans="2:13" s="37" customFormat="1" x14ac:dyDescent="0.3">
      <c r="B2731" s="155"/>
      <c r="C2731" s="151"/>
      <c r="D2731" s="151"/>
      <c r="E2731" s="152"/>
      <c r="F2731" s="151"/>
      <c r="G2731" s="151"/>
      <c r="H2731" s="36"/>
      <c r="I2731" s="36"/>
      <c r="J2731" s="266"/>
      <c r="K2731" s="424"/>
      <c r="L2731" s="268"/>
      <c r="M2731" s="45"/>
    </row>
    <row r="2732" spans="2:13" s="37" customFormat="1" x14ac:dyDescent="0.3">
      <c r="B2732" s="155"/>
      <c r="C2732" s="151"/>
      <c r="D2732" s="151"/>
      <c r="E2732" s="152"/>
      <c r="F2732" s="151"/>
      <c r="G2732" s="151"/>
      <c r="H2732" s="36"/>
      <c r="I2732" s="36"/>
      <c r="J2732" s="266"/>
      <c r="K2732" s="424"/>
      <c r="L2732" s="268"/>
      <c r="M2732" s="45"/>
    </row>
    <row r="2733" spans="2:13" s="37" customFormat="1" x14ac:dyDescent="0.3">
      <c r="B2733" s="155"/>
      <c r="C2733" s="151"/>
      <c r="D2733" s="151"/>
      <c r="E2733" s="152"/>
      <c r="F2733" s="151"/>
      <c r="G2733" s="151"/>
      <c r="H2733" s="36"/>
      <c r="I2733" s="36"/>
      <c r="J2733" s="266"/>
      <c r="K2733" s="424"/>
      <c r="L2733" s="268"/>
      <c r="M2733" s="45"/>
    </row>
    <row r="2734" spans="2:13" s="37" customFormat="1" x14ac:dyDescent="0.3">
      <c r="B2734" s="155"/>
      <c r="C2734" s="151"/>
      <c r="D2734" s="151"/>
      <c r="E2734" s="152"/>
      <c r="F2734" s="151"/>
      <c r="G2734" s="151"/>
      <c r="H2734" s="36"/>
      <c r="I2734" s="36"/>
      <c r="J2734" s="266"/>
      <c r="K2734" s="424"/>
      <c r="L2734" s="268"/>
      <c r="M2734" s="45"/>
    </row>
    <row r="2735" spans="2:13" s="37" customFormat="1" x14ac:dyDescent="0.3">
      <c r="B2735" s="155"/>
      <c r="C2735" s="151"/>
      <c r="D2735" s="151"/>
      <c r="E2735" s="152"/>
      <c r="F2735" s="151"/>
      <c r="G2735" s="151"/>
      <c r="H2735" s="36"/>
      <c r="I2735" s="36"/>
      <c r="J2735" s="266"/>
      <c r="K2735" s="424"/>
      <c r="L2735" s="268"/>
      <c r="M2735" s="45"/>
    </row>
    <row r="2736" spans="2:13" s="37" customFormat="1" x14ac:dyDescent="0.3">
      <c r="B2736" s="155"/>
      <c r="C2736" s="151"/>
      <c r="D2736" s="151"/>
      <c r="E2736" s="152"/>
      <c r="F2736" s="151"/>
      <c r="G2736" s="151"/>
      <c r="H2736" s="36"/>
      <c r="I2736" s="36"/>
      <c r="J2736" s="266"/>
      <c r="K2736" s="424"/>
      <c r="L2736" s="268"/>
      <c r="M2736" s="45"/>
    </row>
    <row r="2737" spans="2:13" s="37" customFormat="1" x14ac:dyDescent="0.3">
      <c r="B2737" s="155"/>
      <c r="C2737" s="151"/>
      <c r="D2737" s="151"/>
      <c r="E2737" s="152"/>
      <c r="F2737" s="151"/>
      <c r="G2737" s="151"/>
      <c r="H2737" s="36"/>
      <c r="I2737" s="36"/>
      <c r="J2737" s="266"/>
      <c r="K2737" s="424"/>
      <c r="L2737" s="268"/>
      <c r="M2737" s="45"/>
    </row>
    <row r="2738" spans="2:13" s="37" customFormat="1" x14ac:dyDescent="0.3">
      <c r="B2738" s="155"/>
      <c r="C2738" s="151"/>
      <c r="D2738" s="151"/>
      <c r="E2738" s="152"/>
      <c r="F2738" s="151"/>
      <c r="G2738" s="151"/>
      <c r="H2738" s="36"/>
      <c r="I2738" s="36"/>
      <c r="J2738" s="266"/>
      <c r="K2738" s="424"/>
      <c r="L2738" s="268"/>
      <c r="M2738" s="45"/>
    </row>
    <row r="2739" spans="2:13" s="37" customFormat="1" x14ac:dyDescent="0.3">
      <c r="B2739" s="155"/>
      <c r="C2739" s="151"/>
      <c r="D2739" s="151"/>
      <c r="E2739" s="152"/>
      <c r="F2739" s="151"/>
      <c r="G2739" s="151"/>
      <c r="H2739" s="36"/>
      <c r="I2739" s="36"/>
      <c r="J2739" s="266"/>
      <c r="K2739" s="424"/>
      <c r="L2739" s="268"/>
      <c r="M2739" s="45"/>
    </row>
    <row r="2740" spans="2:13" s="37" customFormat="1" x14ac:dyDescent="0.3">
      <c r="B2740" s="155"/>
      <c r="C2740" s="151"/>
      <c r="D2740" s="151"/>
      <c r="E2740" s="152"/>
      <c r="F2740" s="151"/>
      <c r="G2740" s="151"/>
      <c r="H2740" s="36"/>
      <c r="I2740" s="36"/>
      <c r="J2740" s="266"/>
      <c r="K2740" s="424"/>
      <c r="L2740" s="268"/>
      <c r="M2740" s="45"/>
    </row>
    <row r="2741" spans="2:13" s="37" customFormat="1" x14ac:dyDescent="0.3">
      <c r="B2741" s="155"/>
      <c r="C2741" s="151"/>
      <c r="D2741" s="151"/>
      <c r="E2741" s="152"/>
      <c r="F2741" s="151"/>
      <c r="G2741" s="151"/>
      <c r="H2741" s="36"/>
      <c r="I2741" s="36"/>
      <c r="J2741" s="266"/>
      <c r="K2741" s="424"/>
      <c r="L2741" s="268"/>
      <c r="M2741" s="45"/>
    </row>
    <row r="2742" spans="2:13" s="37" customFormat="1" x14ac:dyDescent="0.3">
      <c r="B2742" s="155"/>
      <c r="C2742" s="151"/>
      <c r="D2742" s="151"/>
      <c r="E2742" s="152"/>
      <c r="F2742" s="151"/>
      <c r="G2742" s="151"/>
      <c r="H2742" s="36"/>
      <c r="I2742" s="36"/>
      <c r="J2742" s="266"/>
      <c r="K2742" s="424"/>
      <c r="L2742" s="268"/>
      <c r="M2742" s="45"/>
    </row>
    <row r="2743" spans="2:13" s="37" customFormat="1" x14ac:dyDescent="0.3">
      <c r="B2743" s="155"/>
      <c r="C2743" s="151"/>
      <c r="D2743" s="151"/>
      <c r="E2743" s="152"/>
      <c r="F2743" s="151"/>
      <c r="G2743" s="151"/>
      <c r="H2743" s="36"/>
      <c r="I2743" s="36"/>
      <c r="J2743" s="266"/>
      <c r="K2743" s="424"/>
      <c r="L2743" s="268"/>
      <c r="M2743" s="45"/>
    </row>
    <row r="2744" spans="2:13" s="37" customFormat="1" x14ac:dyDescent="0.3">
      <c r="B2744" s="155"/>
      <c r="C2744" s="151"/>
      <c r="D2744" s="151"/>
      <c r="E2744" s="152"/>
      <c r="F2744" s="151"/>
      <c r="G2744" s="151"/>
      <c r="H2744" s="36"/>
      <c r="I2744" s="36"/>
      <c r="J2744" s="266"/>
      <c r="K2744" s="424"/>
      <c r="L2744" s="268"/>
      <c r="M2744" s="45"/>
    </row>
    <row r="2745" spans="2:13" s="37" customFormat="1" x14ac:dyDescent="0.3">
      <c r="B2745" s="155"/>
      <c r="C2745" s="151"/>
      <c r="D2745" s="151"/>
      <c r="E2745" s="152"/>
      <c r="F2745" s="151"/>
      <c r="G2745" s="151"/>
      <c r="H2745" s="36"/>
      <c r="I2745" s="36"/>
      <c r="J2745" s="266"/>
      <c r="K2745" s="424"/>
      <c r="L2745" s="268"/>
      <c r="M2745" s="45"/>
    </row>
    <row r="2746" spans="2:13" s="37" customFormat="1" x14ac:dyDescent="0.3">
      <c r="B2746" s="155"/>
      <c r="C2746" s="151"/>
      <c r="D2746" s="151"/>
      <c r="E2746" s="152"/>
      <c r="F2746" s="151"/>
      <c r="G2746" s="151"/>
      <c r="H2746" s="36"/>
      <c r="I2746" s="36"/>
      <c r="J2746" s="266"/>
      <c r="K2746" s="424"/>
      <c r="L2746" s="268"/>
      <c r="M2746" s="45"/>
    </row>
    <row r="2747" spans="2:13" s="37" customFormat="1" x14ac:dyDescent="0.3">
      <c r="B2747" s="155"/>
      <c r="C2747" s="151"/>
      <c r="D2747" s="151"/>
      <c r="E2747" s="152"/>
      <c r="F2747" s="151"/>
      <c r="G2747" s="151"/>
      <c r="H2747" s="36"/>
      <c r="I2747" s="36"/>
      <c r="J2747" s="266"/>
      <c r="K2747" s="424"/>
      <c r="L2747" s="268"/>
      <c r="M2747" s="45"/>
    </row>
    <row r="2748" spans="2:13" s="37" customFormat="1" x14ac:dyDescent="0.3">
      <c r="B2748" s="155"/>
      <c r="C2748" s="151"/>
      <c r="D2748" s="151"/>
      <c r="E2748" s="152"/>
      <c r="F2748" s="151"/>
      <c r="G2748" s="151"/>
      <c r="H2748" s="36"/>
      <c r="I2748" s="36"/>
      <c r="J2748" s="266"/>
      <c r="K2748" s="424"/>
      <c r="L2748" s="268"/>
      <c r="M2748" s="45"/>
    </row>
    <row r="2749" spans="2:13" s="37" customFormat="1" x14ac:dyDescent="0.3">
      <c r="B2749" s="155"/>
      <c r="C2749" s="151"/>
      <c r="D2749" s="151"/>
      <c r="E2749" s="152"/>
      <c r="F2749" s="151"/>
      <c r="G2749" s="151"/>
      <c r="H2749" s="36"/>
      <c r="I2749" s="36"/>
      <c r="J2749" s="266"/>
      <c r="K2749" s="424"/>
      <c r="L2749" s="268"/>
      <c r="M2749" s="45"/>
    </row>
    <row r="2750" spans="2:13" s="37" customFormat="1" x14ac:dyDescent="0.3">
      <c r="B2750" s="155"/>
      <c r="C2750" s="151"/>
      <c r="D2750" s="151"/>
      <c r="E2750" s="152"/>
      <c r="F2750" s="151"/>
      <c r="G2750" s="151"/>
      <c r="H2750" s="36"/>
      <c r="I2750" s="36"/>
      <c r="J2750" s="266"/>
      <c r="K2750" s="424"/>
      <c r="L2750" s="268"/>
      <c r="M2750" s="45"/>
    </row>
    <row r="2751" spans="2:13" s="37" customFormat="1" x14ac:dyDescent="0.3">
      <c r="B2751" s="155"/>
      <c r="C2751" s="151"/>
      <c r="D2751" s="151"/>
      <c r="E2751" s="152"/>
      <c r="F2751" s="151"/>
      <c r="G2751" s="151"/>
      <c r="H2751" s="36"/>
      <c r="I2751" s="36"/>
      <c r="J2751" s="266"/>
      <c r="K2751" s="424"/>
      <c r="L2751" s="268"/>
      <c r="M2751" s="45"/>
    </row>
    <row r="2752" spans="2:13" s="37" customFormat="1" x14ac:dyDescent="0.3">
      <c r="B2752" s="155"/>
      <c r="C2752" s="151"/>
      <c r="D2752" s="151"/>
      <c r="E2752" s="152"/>
      <c r="F2752" s="151"/>
      <c r="G2752" s="151"/>
      <c r="H2752" s="36"/>
      <c r="I2752" s="36"/>
      <c r="J2752" s="266"/>
      <c r="K2752" s="424"/>
      <c r="L2752" s="268"/>
      <c r="M2752" s="45"/>
    </row>
    <row r="2753" spans="2:13" s="37" customFormat="1" x14ac:dyDescent="0.3">
      <c r="B2753" s="155"/>
      <c r="C2753" s="151"/>
      <c r="D2753" s="151"/>
      <c r="E2753" s="152"/>
      <c r="F2753" s="151"/>
      <c r="G2753" s="151"/>
      <c r="H2753" s="36"/>
      <c r="I2753" s="36"/>
      <c r="J2753" s="266"/>
      <c r="K2753" s="424"/>
      <c r="L2753" s="268"/>
      <c r="M2753" s="45"/>
    </row>
    <row r="2754" spans="2:13" s="37" customFormat="1" x14ac:dyDescent="0.3">
      <c r="B2754" s="155"/>
      <c r="C2754" s="151"/>
      <c r="D2754" s="151"/>
      <c r="E2754" s="152"/>
      <c r="F2754" s="151"/>
      <c r="G2754" s="151"/>
      <c r="H2754" s="36"/>
      <c r="I2754" s="36"/>
      <c r="J2754" s="266"/>
      <c r="K2754" s="424"/>
      <c r="L2754" s="268"/>
      <c r="M2754" s="45"/>
    </row>
    <row r="2755" spans="2:13" s="37" customFormat="1" x14ac:dyDescent="0.3">
      <c r="B2755" s="155"/>
      <c r="C2755" s="151"/>
      <c r="D2755" s="151"/>
      <c r="E2755" s="152"/>
      <c r="F2755" s="151"/>
      <c r="G2755" s="151"/>
      <c r="H2755" s="36"/>
      <c r="I2755" s="36"/>
      <c r="J2755" s="266"/>
      <c r="K2755" s="424"/>
      <c r="L2755" s="268"/>
      <c r="M2755" s="45"/>
    </row>
    <row r="2756" spans="2:13" s="37" customFormat="1" x14ac:dyDescent="0.3">
      <c r="B2756" s="155"/>
      <c r="C2756" s="151"/>
      <c r="D2756" s="151"/>
      <c r="E2756" s="152"/>
      <c r="F2756" s="151"/>
      <c r="G2756" s="151"/>
      <c r="H2756" s="36"/>
      <c r="I2756" s="36"/>
      <c r="J2756" s="266"/>
      <c r="K2756" s="424"/>
      <c r="L2756" s="268"/>
      <c r="M2756" s="45"/>
    </row>
    <row r="2757" spans="2:13" s="37" customFormat="1" x14ac:dyDescent="0.3">
      <c r="B2757" s="155"/>
      <c r="C2757" s="151"/>
      <c r="D2757" s="151"/>
      <c r="E2757" s="152"/>
      <c r="F2757" s="151"/>
      <c r="G2757" s="151"/>
      <c r="H2757" s="36"/>
      <c r="I2757" s="36"/>
      <c r="J2757" s="266"/>
      <c r="K2757" s="424"/>
      <c r="L2757" s="268"/>
      <c r="M2757" s="45"/>
    </row>
    <row r="2758" spans="2:13" s="37" customFormat="1" x14ac:dyDescent="0.3">
      <c r="B2758" s="155"/>
      <c r="C2758" s="151"/>
      <c r="D2758" s="151"/>
      <c r="E2758" s="152"/>
      <c r="F2758" s="151"/>
      <c r="G2758" s="151"/>
      <c r="H2758" s="36"/>
      <c r="I2758" s="36"/>
      <c r="J2758" s="266"/>
      <c r="K2758" s="424"/>
      <c r="L2758" s="268"/>
      <c r="M2758" s="45"/>
    </row>
    <row r="2759" spans="2:13" s="37" customFormat="1" x14ac:dyDescent="0.3">
      <c r="B2759" s="155"/>
      <c r="C2759" s="151"/>
      <c r="D2759" s="151"/>
      <c r="E2759" s="152"/>
      <c r="F2759" s="151"/>
      <c r="G2759" s="151"/>
      <c r="H2759" s="36"/>
      <c r="I2759" s="36"/>
      <c r="J2759" s="266"/>
      <c r="K2759" s="424"/>
      <c r="L2759" s="268"/>
      <c r="M2759" s="45"/>
    </row>
    <row r="2760" spans="2:13" s="37" customFormat="1" x14ac:dyDescent="0.3">
      <c r="B2760" s="155"/>
      <c r="C2760" s="151"/>
      <c r="D2760" s="151"/>
      <c r="E2760" s="152"/>
      <c r="F2760" s="151"/>
      <c r="G2760" s="151"/>
      <c r="H2760" s="36"/>
      <c r="I2760" s="36"/>
      <c r="J2760" s="266"/>
      <c r="K2760" s="424"/>
      <c r="L2760" s="268"/>
      <c r="M2760" s="45"/>
    </row>
    <row r="2761" spans="2:13" s="37" customFormat="1" x14ac:dyDescent="0.3">
      <c r="B2761" s="155"/>
      <c r="C2761" s="151"/>
      <c r="D2761" s="151"/>
      <c r="E2761" s="152"/>
      <c r="F2761" s="151"/>
      <c r="G2761" s="151"/>
      <c r="H2761" s="36"/>
      <c r="I2761" s="36"/>
      <c r="J2761" s="266"/>
      <c r="K2761" s="424"/>
      <c r="L2761" s="268"/>
      <c r="M2761" s="45"/>
    </row>
    <row r="2762" spans="2:13" s="37" customFormat="1" x14ac:dyDescent="0.3">
      <c r="B2762" s="155"/>
      <c r="C2762" s="151"/>
      <c r="D2762" s="151"/>
      <c r="E2762" s="152"/>
      <c r="F2762" s="151"/>
      <c r="G2762" s="151"/>
      <c r="H2762" s="36"/>
      <c r="I2762" s="36"/>
      <c r="J2762" s="266"/>
      <c r="K2762" s="424"/>
      <c r="L2762" s="268"/>
      <c r="M2762" s="45"/>
    </row>
    <row r="2763" spans="2:13" s="37" customFormat="1" x14ac:dyDescent="0.3">
      <c r="B2763" s="155"/>
      <c r="C2763" s="151"/>
      <c r="D2763" s="151"/>
      <c r="E2763" s="152"/>
      <c r="F2763" s="151"/>
      <c r="G2763" s="151"/>
      <c r="H2763" s="36"/>
      <c r="I2763" s="36"/>
      <c r="J2763" s="266"/>
      <c r="K2763" s="424"/>
      <c r="L2763" s="268"/>
      <c r="M2763" s="45"/>
    </row>
    <row r="2764" spans="2:13" s="37" customFormat="1" x14ac:dyDescent="0.3">
      <c r="B2764" s="155"/>
      <c r="C2764" s="151"/>
      <c r="D2764" s="151"/>
      <c r="E2764" s="152"/>
      <c r="F2764" s="151"/>
      <c r="G2764" s="151"/>
      <c r="H2764" s="36"/>
      <c r="I2764" s="36"/>
      <c r="J2764" s="266"/>
      <c r="K2764" s="424"/>
      <c r="L2764" s="268"/>
      <c r="M2764" s="45"/>
    </row>
    <row r="2765" spans="2:13" s="37" customFormat="1" x14ac:dyDescent="0.3">
      <c r="B2765" s="155"/>
      <c r="C2765" s="151"/>
      <c r="D2765" s="151"/>
      <c r="E2765" s="152"/>
      <c r="F2765" s="151"/>
      <c r="G2765" s="151"/>
      <c r="H2765" s="36"/>
      <c r="I2765" s="36"/>
      <c r="J2765" s="266"/>
      <c r="K2765" s="424"/>
      <c r="L2765" s="268"/>
      <c r="M2765" s="45"/>
    </row>
    <row r="2766" spans="2:13" s="37" customFormat="1" x14ac:dyDescent="0.3">
      <c r="B2766" s="155"/>
      <c r="C2766" s="151"/>
      <c r="D2766" s="151"/>
      <c r="E2766" s="152"/>
      <c r="F2766" s="151"/>
      <c r="G2766" s="151"/>
      <c r="H2766" s="36"/>
      <c r="I2766" s="36"/>
      <c r="J2766" s="266"/>
      <c r="K2766" s="424"/>
      <c r="L2766" s="268"/>
      <c r="M2766" s="45"/>
    </row>
    <row r="2767" spans="2:13" s="37" customFormat="1" x14ac:dyDescent="0.3">
      <c r="B2767" s="155"/>
      <c r="C2767" s="151"/>
      <c r="D2767" s="151"/>
      <c r="E2767" s="152"/>
      <c r="F2767" s="151"/>
      <c r="G2767" s="151"/>
      <c r="H2767" s="36"/>
      <c r="I2767" s="36"/>
      <c r="J2767" s="266"/>
      <c r="K2767" s="424"/>
      <c r="L2767" s="268"/>
      <c r="M2767" s="45"/>
    </row>
    <row r="2768" spans="2:13" s="37" customFormat="1" x14ac:dyDescent="0.3">
      <c r="B2768" s="155"/>
      <c r="C2768" s="151"/>
      <c r="D2768" s="151"/>
      <c r="E2768" s="152"/>
      <c r="F2768" s="151"/>
      <c r="G2768" s="151"/>
      <c r="H2768" s="36"/>
      <c r="I2768" s="36"/>
      <c r="J2768" s="266"/>
      <c r="K2768" s="424"/>
      <c r="L2768" s="268"/>
      <c r="M2768" s="45"/>
    </row>
    <row r="2769" spans="2:8" x14ac:dyDescent="0.3">
      <c r="B2769" s="155"/>
      <c r="C2769" s="151"/>
      <c r="D2769" s="151"/>
      <c r="E2769" s="152"/>
      <c r="F2769" s="151"/>
      <c r="G2769" s="151"/>
      <c r="H2769" s="36"/>
    </row>
    <row r="2770" spans="2:8" x14ac:dyDescent="0.3">
      <c r="B2770" s="155"/>
      <c r="C2770" s="151"/>
      <c r="D2770" s="151"/>
      <c r="E2770" s="152"/>
      <c r="F2770" s="151"/>
      <c r="G2770" s="151"/>
      <c r="H2770" s="36"/>
    </row>
    <row r="2771" spans="2:8" x14ac:dyDescent="0.3">
      <c r="B2771" s="155"/>
      <c r="C2771" s="151"/>
      <c r="D2771" s="151"/>
      <c r="E2771" s="152"/>
      <c r="F2771" s="151"/>
      <c r="G2771" s="151"/>
      <c r="H2771" s="36"/>
    </row>
    <row r="2772" spans="2:8" x14ac:dyDescent="0.3">
      <c r="B2772" s="155"/>
      <c r="C2772" s="151"/>
      <c r="D2772" s="151"/>
      <c r="E2772" s="152"/>
      <c r="F2772" s="151"/>
      <c r="G2772" s="151"/>
      <c r="H2772" s="36"/>
    </row>
    <row r="2773" spans="2:8" x14ac:dyDescent="0.3">
      <c r="B2773" s="155"/>
      <c r="C2773" s="151"/>
      <c r="D2773" s="151"/>
      <c r="E2773" s="152"/>
      <c r="F2773" s="151"/>
      <c r="G2773" s="151"/>
      <c r="H2773" s="36"/>
    </row>
    <row r="2774" spans="2:8" x14ac:dyDescent="0.3">
      <c r="B2774" s="155"/>
      <c r="C2774" s="151"/>
      <c r="D2774" s="151"/>
      <c r="E2774" s="152"/>
      <c r="F2774" s="151"/>
      <c r="G2774" s="151"/>
      <c r="H2774" s="36"/>
    </row>
    <row r="2775" spans="2:8" x14ac:dyDescent="0.3">
      <c r="B2775" s="155"/>
      <c r="C2775" s="151"/>
      <c r="D2775" s="151"/>
      <c r="E2775" s="152"/>
      <c r="F2775" s="151"/>
      <c r="G2775" s="151"/>
      <c r="H2775" s="36"/>
    </row>
    <row r="2776" spans="2:8" x14ac:dyDescent="0.3">
      <c r="B2776" s="155"/>
      <c r="C2776" s="151"/>
      <c r="D2776" s="151"/>
      <c r="E2776" s="152"/>
      <c r="F2776" s="151"/>
      <c r="G2776" s="151"/>
      <c r="H2776" s="36"/>
    </row>
    <row r="2777" spans="2:8" x14ac:dyDescent="0.3">
      <c r="B2777" s="155"/>
      <c r="C2777" s="151"/>
      <c r="D2777" s="151"/>
      <c r="E2777" s="152"/>
      <c r="F2777" s="151"/>
      <c r="G2777" s="151"/>
      <c r="H2777" s="36"/>
    </row>
    <row r="2778" spans="2:8" x14ac:dyDescent="0.3">
      <c r="B2778" s="155"/>
      <c r="C2778" s="151"/>
      <c r="D2778" s="151"/>
      <c r="E2778" s="152"/>
      <c r="F2778" s="151"/>
      <c r="G2778" s="151"/>
      <c r="H2778" s="36"/>
    </row>
    <row r="2779" spans="2:8" x14ac:dyDescent="0.3">
      <c r="B2779" s="155"/>
      <c r="C2779" s="151"/>
      <c r="D2779" s="151"/>
      <c r="E2779" s="152"/>
      <c r="F2779" s="151"/>
      <c r="G2779" s="151"/>
      <c r="H2779" s="36"/>
    </row>
    <row r="2780" spans="2:8" x14ac:dyDescent="0.3">
      <c r="B2780" s="155"/>
      <c r="C2780" s="151"/>
      <c r="D2780" s="151"/>
      <c r="E2780" s="152"/>
      <c r="F2780" s="151"/>
      <c r="G2780" s="151"/>
      <c r="H2780" s="36"/>
    </row>
    <row r="2781" spans="2:8" x14ac:dyDescent="0.3">
      <c r="B2781" s="155"/>
      <c r="C2781" s="151"/>
      <c r="D2781" s="151"/>
      <c r="E2781" s="152"/>
      <c r="F2781" s="151"/>
      <c r="G2781" s="151"/>
      <c r="H2781" s="36"/>
    </row>
    <row r="2782" spans="2:8" x14ac:dyDescent="0.3">
      <c r="B2782" s="155"/>
      <c r="C2782" s="151"/>
      <c r="D2782" s="151"/>
      <c r="E2782" s="152"/>
      <c r="F2782" s="151"/>
      <c r="G2782" s="151"/>
      <c r="H2782" s="36"/>
    </row>
    <row r="2783" spans="2:8" x14ac:dyDescent="0.3">
      <c r="B2783" s="155"/>
      <c r="C2783" s="151"/>
      <c r="D2783" s="151"/>
      <c r="E2783" s="152"/>
      <c r="F2783" s="151"/>
      <c r="G2783" s="151"/>
      <c r="H2783" s="36"/>
    </row>
    <row r="2784" spans="2:8" x14ac:dyDescent="0.3">
      <c r="B2784" s="155"/>
      <c r="C2784" s="151"/>
      <c r="D2784" s="151"/>
      <c r="E2784" s="152"/>
      <c r="F2784" s="151"/>
      <c r="G2784" s="151"/>
      <c r="H2784" s="36"/>
    </row>
    <row r="2785" spans="2:8" x14ac:dyDescent="0.3">
      <c r="B2785" s="155"/>
      <c r="C2785" s="151"/>
      <c r="D2785" s="151"/>
      <c r="E2785" s="152"/>
      <c r="F2785" s="151"/>
      <c r="G2785" s="151"/>
      <c r="H2785" s="36"/>
    </row>
    <row r="2786" spans="2:8" x14ac:dyDescent="0.3">
      <c r="B2786" s="155"/>
      <c r="C2786" s="151"/>
      <c r="D2786" s="151"/>
      <c r="E2786" s="152"/>
      <c r="F2786" s="151"/>
      <c r="G2786" s="151"/>
      <c r="H2786" s="36"/>
    </row>
    <row r="2787" spans="2:8" x14ac:dyDescent="0.3">
      <c r="B2787" s="155"/>
      <c r="C2787" s="151"/>
      <c r="D2787" s="151"/>
      <c r="E2787" s="152"/>
      <c r="F2787" s="151"/>
      <c r="G2787" s="151"/>
      <c r="H2787" s="36"/>
    </row>
    <row r="2788" spans="2:8" x14ac:dyDescent="0.3">
      <c r="B2788" s="155"/>
      <c r="C2788" s="151"/>
      <c r="D2788" s="151"/>
      <c r="E2788" s="152"/>
      <c r="F2788" s="151"/>
      <c r="G2788" s="151"/>
      <c r="H2788" s="36"/>
    </row>
    <row r="2789" spans="2:8" x14ac:dyDescent="0.3">
      <c r="B2789" s="155"/>
      <c r="C2789" s="151"/>
      <c r="D2789" s="151"/>
      <c r="E2789" s="152"/>
      <c r="F2789" s="151"/>
      <c r="G2789" s="151"/>
      <c r="H2789" s="36"/>
    </row>
    <row r="2790" spans="2:8" x14ac:dyDescent="0.3">
      <c r="B2790" s="155"/>
      <c r="C2790" s="151"/>
      <c r="D2790" s="151"/>
      <c r="E2790" s="152"/>
      <c r="F2790" s="151"/>
      <c r="G2790" s="151"/>
      <c r="H2790" s="36"/>
    </row>
    <row r="2791" spans="2:8" x14ac:dyDescent="0.3">
      <c r="B2791" s="155"/>
      <c r="C2791" s="151"/>
      <c r="D2791" s="151"/>
      <c r="E2791" s="152"/>
      <c r="F2791" s="151"/>
      <c r="G2791" s="151"/>
      <c r="H2791" s="36"/>
    </row>
    <row r="2792" spans="2:8" x14ac:dyDescent="0.3">
      <c r="B2792" s="155"/>
      <c r="C2792" s="151"/>
      <c r="D2792" s="151"/>
      <c r="E2792" s="152"/>
      <c r="F2792" s="151"/>
      <c r="G2792" s="151"/>
      <c r="H2792" s="36"/>
    </row>
    <row r="2793" spans="2:8" x14ac:dyDescent="0.3">
      <c r="B2793" s="155"/>
      <c r="C2793" s="151"/>
      <c r="D2793" s="151"/>
      <c r="E2793" s="152"/>
      <c r="F2793" s="151"/>
      <c r="G2793" s="151"/>
      <c r="H2793" s="36"/>
    </row>
    <row r="2794" spans="2:8" x14ac:dyDescent="0.3">
      <c r="B2794" s="155"/>
      <c r="C2794" s="151"/>
      <c r="D2794" s="151"/>
      <c r="E2794" s="152"/>
      <c r="F2794" s="151"/>
      <c r="G2794" s="151"/>
      <c r="H2794" s="36"/>
    </row>
    <row r="2795" spans="2:8" x14ac:dyDescent="0.3">
      <c r="B2795" s="155"/>
      <c r="C2795" s="151"/>
      <c r="D2795" s="151"/>
      <c r="E2795" s="152"/>
      <c r="F2795" s="151"/>
      <c r="G2795" s="151"/>
      <c r="H2795" s="36"/>
    </row>
    <row r="2796" spans="2:8" x14ac:dyDescent="0.3">
      <c r="B2796" s="155"/>
      <c r="C2796" s="151"/>
      <c r="D2796" s="151"/>
      <c r="E2796" s="152"/>
      <c r="F2796" s="151"/>
      <c r="G2796" s="151"/>
      <c r="H2796" s="36"/>
    </row>
    <row r="2797" spans="2:8" x14ac:dyDescent="0.3">
      <c r="B2797" s="155"/>
      <c r="C2797" s="151"/>
      <c r="D2797" s="151"/>
      <c r="E2797" s="152"/>
      <c r="F2797" s="151"/>
      <c r="G2797" s="151"/>
      <c r="H2797" s="36"/>
    </row>
    <row r="2798" spans="2:8" x14ac:dyDescent="0.3">
      <c r="B2798" s="155"/>
      <c r="C2798" s="151"/>
      <c r="D2798" s="151"/>
      <c r="E2798" s="152"/>
      <c r="F2798" s="151"/>
      <c r="G2798" s="151"/>
      <c r="H2798" s="36"/>
    </row>
    <row r="2799" spans="2:8" x14ac:dyDescent="0.3">
      <c r="B2799" s="155"/>
      <c r="C2799" s="151"/>
      <c r="D2799" s="151"/>
      <c r="E2799" s="152"/>
      <c r="F2799" s="151"/>
      <c r="G2799" s="151"/>
      <c r="H2799" s="36"/>
    </row>
    <row r="2800" spans="2:8" x14ac:dyDescent="0.3">
      <c r="B2800" s="155"/>
      <c r="C2800" s="151"/>
      <c r="D2800" s="151"/>
      <c r="E2800" s="152"/>
      <c r="F2800" s="151"/>
      <c r="G2800" s="151"/>
      <c r="H2800" s="36"/>
    </row>
    <row r="2801" spans="2:8" x14ac:dyDescent="0.3">
      <c r="B2801" s="155"/>
      <c r="C2801" s="151"/>
      <c r="D2801" s="151"/>
      <c r="E2801" s="152"/>
      <c r="F2801" s="151"/>
      <c r="G2801" s="151"/>
      <c r="H2801" s="36"/>
    </row>
    <row r="2802" spans="2:8" x14ac:dyDescent="0.3">
      <c r="B2802" s="155"/>
      <c r="C2802" s="151"/>
      <c r="D2802" s="151"/>
      <c r="E2802" s="152"/>
      <c r="F2802" s="151"/>
      <c r="G2802" s="151"/>
      <c r="H2802" s="36"/>
    </row>
    <row r="2803" spans="2:8" x14ac:dyDescent="0.3">
      <c r="B2803" s="155"/>
      <c r="C2803" s="151"/>
      <c r="D2803" s="151"/>
      <c r="E2803" s="152"/>
      <c r="F2803" s="151"/>
      <c r="G2803" s="151"/>
      <c r="H2803" s="36"/>
    </row>
    <row r="2804" spans="2:8" x14ac:dyDescent="0.3">
      <c r="B2804" s="155"/>
      <c r="C2804" s="151"/>
      <c r="D2804" s="151"/>
      <c r="E2804" s="152"/>
      <c r="F2804" s="151"/>
      <c r="G2804" s="151"/>
      <c r="H2804" s="36"/>
    </row>
    <row r="2805" spans="2:8" x14ac:dyDescent="0.3">
      <c r="B2805" s="155"/>
      <c r="C2805" s="151"/>
      <c r="D2805" s="151"/>
      <c r="E2805" s="152"/>
      <c r="F2805" s="151"/>
      <c r="G2805" s="151"/>
      <c r="H2805" s="36"/>
    </row>
    <row r="2806" spans="2:8" x14ac:dyDescent="0.3">
      <c r="B2806" s="155"/>
      <c r="C2806" s="151"/>
      <c r="D2806" s="151"/>
      <c r="E2806" s="152"/>
      <c r="F2806" s="151"/>
      <c r="G2806" s="151"/>
      <c r="H2806" s="36"/>
    </row>
    <row r="2807" spans="2:8" x14ac:dyDescent="0.3">
      <c r="B2807" s="155"/>
      <c r="C2807" s="151"/>
      <c r="D2807" s="151"/>
      <c r="E2807" s="152"/>
      <c r="F2807" s="151"/>
      <c r="G2807" s="151"/>
      <c r="H2807" s="36"/>
    </row>
    <row r="2808" spans="2:8" x14ac:dyDescent="0.3">
      <c r="B2808" s="155"/>
      <c r="C2808" s="151"/>
      <c r="D2808" s="151"/>
      <c r="E2808" s="152"/>
      <c r="F2808" s="151"/>
      <c r="G2808" s="151"/>
      <c r="H2808" s="36"/>
    </row>
    <row r="2809" spans="2:8" x14ac:dyDescent="0.3">
      <c r="B2809" s="155"/>
      <c r="C2809" s="151"/>
      <c r="D2809" s="151"/>
      <c r="E2809" s="152"/>
      <c r="F2809" s="151"/>
      <c r="G2809" s="151"/>
      <c r="H2809" s="36"/>
    </row>
    <row r="2810" spans="2:8" x14ac:dyDescent="0.3">
      <c r="B2810" s="155"/>
      <c r="C2810" s="151"/>
      <c r="D2810" s="151"/>
      <c r="E2810" s="152"/>
      <c r="F2810" s="151"/>
      <c r="G2810" s="151"/>
      <c r="H2810" s="36"/>
    </row>
    <row r="2811" spans="2:8" x14ac:dyDescent="0.3">
      <c r="B2811" s="155"/>
      <c r="C2811" s="151"/>
      <c r="D2811" s="151"/>
      <c r="E2811" s="152"/>
      <c r="F2811" s="151"/>
      <c r="G2811" s="151"/>
      <c r="H2811" s="36"/>
    </row>
    <row r="2812" spans="2:8" x14ac:dyDescent="0.3">
      <c r="B2812" s="155"/>
      <c r="C2812" s="151"/>
      <c r="D2812" s="151"/>
      <c r="E2812" s="152"/>
      <c r="F2812" s="151"/>
      <c r="G2812" s="151"/>
      <c r="H2812" s="36"/>
    </row>
    <row r="2813" spans="2:8" x14ac:dyDescent="0.3">
      <c r="B2813" s="155"/>
      <c r="C2813" s="151"/>
      <c r="D2813" s="151"/>
      <c r="E2813" s="152"/>
      <c r="F2813" s="151"/>
      <c r="G2813" s="151"/>
      <c r="H2813" s="36"/>
    </row>
    <row r="2814" spans="2:8" x14ac:dyDescent="0.3">
      <c r="B2814" s="155"/>
      <c r="C2814" s="151"/>
      <c r="D2814" s="151"/>
      <c r="E2814" s="152"/>
      <c r="F2814" s="151"/>
      <c r="G2814" s="151"/>
      <c r="H2814" s="36"/>
    </row>
    <row r="2815" spans="2:8" x14ac:dyDescent="0.3">
      <c r="B2815" s="155"/>
      <c r="C2815" s="151"/>
      <c r="D2815" s="151"/>
      <c r="E2815" s="152"/>
      <c r="F2815" s="151"/>
      <c r="G2815" s="151"/>
      <c r="H2815" s="36"/>
    </row>
    <row r="2816" spans="2:8" x14ac:dyDescent="0.3">
      <c r="B2816" s="155"/>
      <c r="C2816" s="151"/>
      <c r="D2816" s="151"/>
      <c r="E2816" s="152"/>
      <c r="F2816" s="151"/>
      <c r="G2816" s="151"/>
      <c r="H2816" s="36"/>
    </row>
    <row r="2817" spans="2:8" x14ac:dyDescent="0.3">
      <c r="B2817" s="155"/>
      <c r="C2817" s="151"/>
      <c r="D2817" s="151"/>
      <c r="E2817" s="152"/>
      <c r="F2817" s="151"/>
      <c r="G2817" s="151"/>
      <c r="H2817" s="36"/>
    </row>
    <row r="2818" spans="2:8" x14ac:dyDescent="0.3">
      <c r="B2818" s="155"/>
      <c r="C2818" s="151"/>
      <c r="D2818" s="151"/>
      <c r="E2818" s="152"/>
      <c r="F2818" s="151"/>
      <c r="G2818" s="151"/>
      <c r="H2818" s="36"/>
    </row>
    <row r="2819" spans="2:8" x14ac:dyDescent="0.3">
      <c r="B2819" s="155"/>
      <c r="C2819" s="151"/>
      <c r="D2819" s="151"/>
      <c r="E2819" s="152"/>
      <c r="F2819" s="151"/>
      <c r="G2819" s="151"/>
      <c r="H2819" s="36"/>
    </row>
    <row r="2820" spans="2:8" x14ac:dyDescent="0.3">
      <c r="B2820" s="155"/>
      <c r="C2820" s="151"/>
      <c r="D2820" s="151"/>
      <c r="E2820" s="152"/>
      <c r="F2820" s="151"/>
      <c r="G2820" s="151"/>
      <c r="H2820" s="36"/>
    </row>
    <row r="2821" spans="2:8" x14ac:dyDescent="0.3">
      <c r="B2821" s="155"/>
      <c r="C2821" s="151"/>
      <c r="D2821" s="151"/>
      <c r="E2821" s="152"/>
      <c r="F2821" s="151"/>
      <c r="G2821" s="151"/>
      <c r="H2821" s="36"/>
    </row>
    <row r="2822" spans="2:8" x14ac:dyDescent="0.3">
      <c r="B2822" s="155"/>
      <c r="C2822" s="151"/>
      <c r="D2822" s="151"/>
      <c r="E2822" s="152"/>
      <c r="F2822" s="151"/>
      <c r="G2822" s="151"/>
      <c r="H2822" s="36"/>
    </row>
    <row r="2823" spans="2:8" x14ac:dyDescent="0.3">
      <c r="B2823" s="155"/>
      <c r="C2823" s="151"/>
      <c r="D2823" s="151"/>
      <c r="E2823" s="152"/>
      <c r="F2823" s="151"/>
      <c r="G2823" s="151"/>
      <c r="H2823" s="36"/>
    </row>
    <row r="2824" spans="2:8" x14ac:dyDescent="0.3">
      <c r="B2824" s="155"/>
      <c r="C2824" s="151"/>
      <c r="D2824" s="151"/>
      <c r="E2824" s="152"/>
      <c r="F2824" s="151"/>
      <c r="G2824" s="151"/>
      <c r="H2824" s="36"/>
    </row>
    <row r="2825" spans="2:8" x14ac:dyDescent="0.3">
      <c r="B2825" s="155"/>
      <c r="C2825" s="151"/>
      <c r="D2825" s="151"/>
      <c r="E2825" s="152"/>
      <c r="F2825" s="151"/>
      <c r="G2825" s="151"/>
      <c r="H2825" s="36"/>
    </row>
    <row r="2826" spans="2:8" x14ac:dyDescent="0.3">
      <c r="B2826" s="155"/>
      <c r="C2826" s="151"/>
      <c r="D2826" s="151"/>
      <c r="E2826" s="152"/>
      <c r="F2826" s="151"/>
      <c r="G2826" s="151"/>
      <c r="H2826" s="36"/>
    </row>
    <row r="2827" spans="2:8" x14ac:dyDescent="0.3">
      <c r="B2827" s="155"/>
      <c r="C2827" s="151"/>
      <c r="D2827" s="151"/>
      <c r="E2827" s="152"/>
      <c r="F2827" s="151"/>
      <c r="G2827" s="151"/>
      <c r="H2827" s="36"/>
    </row>
    <row r="2828" spans="2:8" x14ac:dyDescent="0.3">
      <c r="B2828" s="155"/>
      <c r="C2828" s="151"/>
      <c r="D2828" s="151"/>
      <c r="E2828" s="152"/>
      <c r="F2828" s="151"/>
      <c r="G2828" s="151"/>
      <c r="H2828" s="36"/>
    </row>
    <row r="2829" spans="2:8" x14ac:dyDescent="0.3">
      <c r="B2829" s="155"/>
      <c r="C2829" s="151"/>
      <c r="D2829" s="151"/>
      <c r="E2829" s="152"/>
      <c r="F2829" s="151"/>
      <c r="G2829" s="151"/>
      <c r="H2829" s="36"/>
    </row>
    <row r="2830" spans="2:8" x14ac:dyDescent="0.3">
      <c r="B2830" s="155"/>
      <c r="C2830" s="151"/>
      <c r="D2830" s="151"/>
      <c r="E2830" s="152"/>
      <c r="F2830" s="151"/>
      <c r="G2830" s="151"/>
      <c r="H2830" s="36"/>
    </row>
    <row r="2831" spans="2:8" x14ac:dyDescent="0.3">
      <c r="B2831" s="155"/>
      <c r="C2831" s="151"/>
      <c r="D2831" s="151"/>
      <c r="E2831" s="152"/>
      <c r="F2831" s="151"/>
      <c r="G2831" s="151"/>
      <c r="H2831" s="36"/>
    </row>
    <row r="2832" spans="2:8" x14ac:dyDescent="0.3">
      <c r="B2832" s="155"/>
      <c r="C2832" s="151"/>
      <c r="D2832" s="151"/>
      <c r="E2832" s="152"/>
      <c r="F2832" s="151"/>
      <c r="G2832" s="151"/>
      <c r="H2832" s="36"/>
    </row>
    <row r="2833" spans="2:8" x14ac:dyDescent="0.3">
      <c r="B2833" s="155"/>
      <c r="C2833" s="151"/>
      <c r="D2833" s="151"/>
      <c r="E2833" s="152"/>
      <c r="F2833" s="151"/>
      <c r="G2833" s="151"/>
      <c r="H2833" s="36"/>
    </row>
    <row r="2834" spans="2:8" x14ac:dyDescent="0.3">
      <c r="B2834" s="155"/>
      <c r="C2834" s="151"/>
      <c r="D2834" s="151"/>
      <c r="E2834" s="152"/>
      <c r="F2834" s="151"/>
      <c r="G2834" s="151"/>
      <c r="H2834" s="36"/>
    </row>
    <row r="2835" spans="2:8" x14ac:dyDescent="0.3">
      <c r="B2835" s="155"/>
      <c r="C2835" s="151"/>
      <c r="D2835" s="151"/>
      <c r="E2835" s="152"/>
      <c r="F2835" s="151"/>
      <c r="G2835" s="151"/>
      <c r="H2835" s="36"/>
    </row>
    <row r="2836" spans="2:8" x14ac:dyDescent="0.3">
      <c r="B2836" s="155"/>
      <c r="C2836" s="151"/>
      <c r="D2836" s="151"/>
      <c r="E2836" s="152"/>
      <c r="F2836" s="151"/>
      <c r="G2836" s="151"/>
      <c r="H2836" s="36"/>
    </row>
    <row r="2837" spans="2:8" x14ac:dyDescent="0.3">
      <c r="B2837" s="155"/>
      <c r="C2837" s="151"/>
      <c r="D2837" s="151"/>
      <c r="E2837" s="152"/>
      <c r="F2837" s="151"/>
      <c r="G2837" s="151"/>
      <c r="H2837" s="36"/>
    </row>
    <row r="2838" spans="2:8" x14ac:dyDescent="0.3">
      <c r="B2838" s="155"/>
      <c r="C2838" s="151"/>
      <c r="D2838" s="151"/>
      <c r="E2838" s="152"/>
      <c r="F2838" s="151"/>
      <c r="G2838" s="151"/>
      <c r="H2838" s="36"/>
    </row>
    <row r="2839" spans="2:8" x14ac:dyDescent="0.3">
      <c r="B2839" s="155"/>
      <c r="C2839" s="151"/>
      <c r="D2839" s="151"/>
      <c r="E2839" s="152"/>
      <c r="F2839" s="151"/>
      <c r="G2839" s="151"/>
      <c r="H2839" s="36"/>
    </row>
    <row r="2840" spans="2:8" x14ac:dyDescent="0.3">
      <c r="B2840" s="155"/>
      <c r="C2840" s="151"/>
      <c r="D2840" s="151"/>
      <c r="E2840" s="152"/>
      <c r="F2840" s="151"/>
      <c r="G2840" s="151"/>
      <c r="H2840" s="36"/>
    </row>
    <row r="2841" spans="2:8" x14ac:dyDescent="0.3">
      <c r="B2841" s="155"/>
      <c r="C2841" s="151"/>
      <c r="D2841" s="151"/>
      <c r="E2841" s="152"/>
      <c r="F2841" s="151"/>
      <c r="G2841" s="151"/>
      <c r="H2841" s="36"/>
    </row>
    <row r="2842" spans="2:8" x14ac:dyDescent="0.3">
      <c r="B2842" s="155"/>
      <c r="C2842" s="151"/>
      <c r="D2842" s="151"/>
      <c r="E2842" s="152"/>
      <c r="F2842" s="151"/>
      <c r="G2842" s="151"/>
      <c r="H2842" s="36"/>
    </row>
    <row r="2843" spans="2:8" x14ac:dyDescent="0.3">
      <c r="B2843" s="155"/>
      <c r="C2843" s="151"/>
      <c r="D2843" s="151"/>
      <c r="E2843" s="152"/>
      <c r="F2843" s="151"/>
      <c r="G2843" s="151"/>
      <c r="H2843" s="36"/>
    </row>
    <row r="2844" spans="2:8" x14ac:dyDescent="0.3">
      <c r="B2844" s="155"/>
      <c r="C2844" s="151"/>
      <c r="D2844" s="151"/>
      <c r="E2844" s="152"/>
      <c r="F2844" s="151"/>
      <c r="G2844" s="151"/>
      <c r="H2844" s="36"/>
    </row>
    <row r="2845" spans="2:8" x14ac:dyDescent="0.3">
      <c r="B2845" s="155"/>
      <c r="C2845" s="151"/>
      <c r="D2845" s="151"/>
      <c r="E2845" s="152"/>
      <c r="F2845" s="151"/>
      <c r="G2845" s="151"/>
      <c r="H2845" s="36"/>
    </row>
    <row r="2846" spans="2:8" x14ac:dyDescent="0.3">
      <c r="B2846" s="155"/>
      <c r="C2846" s="151"/>
      <c r="D2846" s="151"/>
      <c r="E2846" s="152"/>
      <c r="F2846" s="151"/>
      <c r="G2846" s="151"/>
      <c r="H2846" s="36"/>
    </row>
    <row r="2847" spans="2:8" x14ac:dyDescent="0.3">
      <c r="B2847" s="155"/>
      <c r="C2847" s="151"/>
      <c r="D2847" s="151"/>
      <c r="E2847" s="152"/>
      <c r="F2847" s="151"/>
      <c r="G2847" s="151"/>
      <c r="H2847" s="36"/>
    </row>
    <row r="2848" spans="2:8" x14ac:dyDescent="0.3">
      <c r="B2848" s="155"/>
      <c r="C2848" s="151"/>
      <c r="D2848" s="151"/>
      <c r="E2848" s="152"/>
      <c r="F2848" s="151"/>
      <c r="G2848" s="151"/>
      <c r="H2848" s="36"/>
    </row>
    <row r="2849" spans="2:8" x14ac:dyDescent="0.3">
      <c r="B2849" s="155"/>
      <c r="C2849" s="151"/>
      <c r="D2849" s="151"/>
      <c r="E2849" s="152"/>
      <c r="F2849" s="151"/>
      <c r="G2849" s="151"/>
      <c r="H2849" s="36"/>
    </row>
    <row r="2850" spans="2:8" x14ac:dyDescent="0.3">
      <c r="B2850" s="155"/>
      <c r="C2850" s="151"/>
      <c r="D2850" s="151"/>
      <c r="E2850" s="152"/>
      <c r="F2850" s="151"/>
      <c r="G2850" s="151"/>
      <c r="H2850" s="36"/>
    </row>
    <row r="2851" spans="2:8" x14ac:dyDescent="0.3">
      <c r="B2851" s="155"/>
      <c r="C2851" s="151"/>
      <c r="D2851" s="151"/>
      <c r="E2851" s="152"/>
      <c r="F2851" s="151"/>
      <c r="G2851" s="151"/>
      <c r="H2851" s="36"/>
    </row>
    <row r="2852" spans="2:8" x14ac:dyDescent="0.3">
      <c r="B2852" s="155"/>
      <c r="C2852" s="151"/>
      <c r="D2852" s="151"/>
      <c r="E2852" s="152"/>
      <c r="F2852" s="151"/>
      <c r="G2852" s="151"/>
      <c r="H2852" s="36"/>
    </row>
    <row r="2853" spans="2:8" x14ac:dyDescent="0.3">
      <c r="B2853" s="155"/>
      <c r="C2853" s="151"/>
      <c r="D2853" s="151"/>
      <c r="E2853" s="152"/>
      <c r="F2853" s="151"/>
      <c r="G2853" s="151"/>
      <c r="H2853" s="36"/>
    </row>
    <row r="2854" spans="2:8" x14ac:dyDescent="0.3">
      <c r="B2854" s="155"/>
      <c r="C2854" s="151"/>
      <c r="D2854" s="151"/>
      <c r="E2854" s="152"/>
      <c r="F2854" s="151"/>
      <c r="G2854" s="151"/>
      <c r="H2854" s="36"/>
    </row>
    <row r="2855" spans="2:8" x14ac:dyDescent="0.3">
      <c r="B2855" s="155"/>
      <c r="C2855" s="151"/>
      <c r="D2855" s="151"/>
      <c r="E2855" s="152"/>
      <c r="F2855" s="151"/>
      <c r="G2855" s="151"/>
      <c r="H2855" s="36"/>
    </row>
    <row r="2856" spans="2:8" x14ac:dyDescent="0.3">
      <c r="B2856" s="155"/>
      <c r="C2856" s="151"/>
      <c r="D2856" s="151"/>
      <c r="E2856" s="152"/>
      <c r="F2856" s="151"/>
      <c r="G2856" s="151"/>
      <c r="H2856" s="36"/>
    </row>
    <row r="2857" spans="2:8" x14ac:dyDescent="0.3">
      <c r="B2857" s="155"/>
      <c r="C2857" s="151"/>
      <c r="D2857" s="151"/>
      <c r="E2857" s="152"/>
      <c r="F2857" s="151"/>
      <c r="G2857" s="151"/>
      <c r="H2857" s="36"/>
    </row>
    <row r="2858" spans="2:8" x14ac:dyDescent="0.3">
      <c r="B2858" s="155"/>
      <c r="C2858" s="151"/>
      <c r="D2858" s="151"/>
      <c r="E2858" s="152"/>
      <c r="F2858" s="151"/>
      <c r="G2858" s="151"/>
      <c r="H2858" s="36"/>
    </row>
    <row r="2859" spans="2:8" x14ac:dyDescent="0.3">
      <c r="B2859" s="155"/>
      <c r="C2859" s="151"/>
      <c r="D2859" s="151"/>
      <c r="E2859" s="152"/>
      <c r="F2859" s="151"/>
      <c r="G2859" s="151"/>
      <c r="H2859" s="36"/>
    </row>
    <row r="2860" spans="2:8" x14ac:dyDescent="0.3">
      <c r="B2860" s="155"/>
      <c r="C2860" s="151"/>
      <c r="D2860" s="151"/>
      <c r="E2860" s="152"/>
      <c r="F2860" s="151"/>
      <c r="G2860" s="151"/>
      <c r="H2860" s="36"/>
    </row>
    <row r="2861" spans="2:8" x14ac:dyDescent="0.3">
      <c r="B2861" s="155"/>
      <c r="C2861" s="151"/>
      <c r="D2861" s="151"/>
      <c r="E2861" s="152"/>
      <c r="F2861" s="151"/>
      <c r="G2861" s="151"/>
      <c r="H2861" s="36"/>
    </row>
    <row r="2862" spans="2:8" x14ac:dyDescent="0.3">
      <c r="B2862" s="155"/>
      <c r="C2862" s="151"/>
      <c r="D2862" s="151"/>
      <c r="E2862" s="152"/>
      <c r="F2862" s="151"/>
      <c r="G2862" s="151"/>
      <c r="H2862" s="36"/>
    </row>
    <row r="2863" spans="2:8" x14ac:dyDescent="0.3">
      <c r="B2863" s="155"/>
      <c r="C2863" s="151"/>
      <c r="D2863" s="151"/>
      <c r="E2863" s="152"/>
      <c r="F2863" s="151"/>
      <c r="G2863" s="151"/>
      <c r="H2863" s="36"/>
    </row>
    <row r="2864" spans="2:8" x14ac:dyDescent="0.3">
      <c r="B2864" s="155"/>
      <c r="C2864" s="151"/>
      <c r="D2864" s="151"/>
      <c r="E2864" s="152"/>
      <c r="F2864" s="151"/>
      <c r="G2864" s="151"/>
      <c r="H2864" s="36"/>
    </row>
    <row r="2865" spans="2:8" x14ac:dyDescent="0.3">
      <c r="B2865" s="155"/>
      <c r="C2865" s="151"/>
      <c r="D2865" s="151"/>
      <c r="E2865" s="152"/>
      <c r="F2865" s="151"/>
      <c r="G2865" s="151"/>
      <c r="H2865" s="36"/>
    </row>
    <row r="2866" spans="2:8" x14ac:dyDescent="0.3">
      <c r="B2866" s="155"/>
      <c r="C2866" s="151"/>
      <c r="D2866" s="151"/>
      <c r="E2866" s="152"/>
      <c r="F2866" s="151"/>
      <c r="G2866" s="151"/>
      <c r="H2866" s="36"/>
    </row>
    <row r="2867" spans="2:8" x14ac:dyDescent="0.3">
      <c r="B2867" s="155"/>
      <c r="C2867" s="151"/>
      <c r="D2867" s="151"/>
      <c r="E2867" s="152"/>
      <c r="F2867" s="151"/>
      <c r="G2867" s="151"/>
      <c r="H2867" s="36"/>
    </row>
    <row r="2868" spans="2:8" x14ac:dyDescent="0.3">
      <c r="B2868" s="155"/>
      <c r="C2868" s="151"/>
      <c r="D2868" s="151"/>
      <c r="E2868" s="152"/>
      <c r="F2868" s="151"/>
      <c r="G2868" s="151"/>
      <c r="H2868" s="36"/>
    </row>
    <row r="2869" spans="2:8" x14ac:dyDescent="0.3">
      <c r="B2869" s="155"/>
      <c r="C2869" s="151"/>
      <c r="D2869" s="151"/>
      <c r="E2869" s="152"/>
      <c r="F2869" s="151"/>
      <c r="G2869" s="151"/>
      <c r="H2869" s="36"/>
    </row>
    <row r="2870" spans="2:8" x14ac:dyDescent="0.3">
      <c r="B2870" s="155"/>
      <c r="C2870" s="151"/>
      <c r="D2870" s="151"/>
      <c r="E2870" s="152"/>
      <c r="F2870" s="151"/>
      <c r="G2870" s="151"/>
      <c r="H2870" s="36"/>
    </row>
    <row r="2871" spans="2:8" x14ac:dyDescent="0.3">
      <c r="B2871" s="155"/>
      <c r="C2871" s="151"/>
      <c r="D2871" s="151"/>
      <c r="E2871" s="152"/>
      <c r="F2871" s="151"/>
      <c r="G2871" s="151"/>
      <c r="H2871" s="36"/>
    </row>
    <row r="2872" spans="2:8" x14ac:dyDescent="0.3">
      <c r="B2872" s="155"/>
      <c r="C2872" s="151"/>
      <c r="D2872" s="151"/>
      <c r="E2872" s="152"/>
      <c r="F2872" s="151"/>
      <c r="G2872" s="151"/>
      <c r="H2872" s="36"/>
    </row>
    <row r="2873" spans="2:8" x14ac:dyDescent="0.3">
      <c r="B2873" s="155"/>
      <c r="C2873" s="151"/>
      <c r="D2873" s="151"/>
      <c r="E2873" s="152"/>
      <c r="F2873" s="151"/>
      <c r="G2873" s="151"/>
      <c r="H2873" s="36"/>
    </row>
    <row r="2874" spans="2:8" x14ac:dyDescent="0.3">
      <c r="B2874" s="155"/>
      <c r="C2874" s="151"/>
      <c r="D2874" s="151"/>
      <c r="E2874" s="152"/>
      <c r="F2874" s="151"/>
      <c r="G2874" s="151"/>
      <c r="H2874" s="36"/>
    </row>
    <row r="2875" spans="2:8" x14ac:dyDescent="0.3">
      <c r="B2875" s="155"/>
      <c r="C2875" s="151"/>
      <c r="D2875" s="151"/>
      <c r="E2875" s="152"/>
      <c r="F2875" s="151"/>
      <c r="G2875" s="151"/>
      <c r="H2875" s="36"/>
    </row>
    <row r="2876" spans="2:8" x14ac:dyDescent="0.3">
      <c r="B2876" s="155"/>
      <c r="C2876" s="151"/>
      <c r="D2876" s="151"/>
      <c r="E2876" s="152"/>
      <c r="F2876" s="151"/>
      <c r="G2876" s="151"/>
      <c r="H2876" s="36"/>
    </row>
    <row r="2877" spans="2:8" x14ac:dyDescent="0.3">
      <c r="B2877" s="155"/>
      <c r="C2877" s="151"/>
      <c r="D2877" s="151"/>
      <c r="E2877" s="152"/>
      <c r="F2877" s="151"/>
      <c r="G2877" s="151"/>
      <c r="H2877" s="36"/>
    </row>
    <row r="2878" spans="2:8" x14ac:dyDescent="0.3">
      <c r="B2878" s="155"/>
      <c r="C2878" s="151"/>
      <c r="D2878" s="151"/>
      <c r="E2878" s="152"/>
      <c r="F2878" s="151"/>
      <c r="G2878" s="151"/>
      <c r="H2878" s="36"/>
    </row>
    <row r="2879" spans="2:8" x14ac:dyDescent="0.3">
      <c r="B2879" s="155"/>
      <c r="C2879" s="151"/>
      <c r="D2879" s="151"/>
      <c r="E2879" s="152"/>
      <c r="F2879" s="151"/>
      <c r="G2879" s="151"/>
      <c r="H2879" s="36"/>
    </row>
    <row r="2880" spans="2:8" x14ac:dyDescent="0.3">
      <c r="B2880" s="155"/>
      <c r="C2880" s="151"/>
      <c r="D2880" s="151"/>
      <c r="E2880" s="152"/>
      <c r="F2880" s="151"/>
      <c r="G2880" s="151"/>
      <c r="H2880" s="36"/>
    </row>
    <row r="2881" spans="2:8" x14ac:dyDescent="0.3">
      <c r="B2881" s="155"/>
      <c r="C2881" s="151"/>
      <c r="D2881" s="151"/>
      <c r="E2881" s="152"/>
      <c r="F2881" s="151"/>
      <c r="G2881" s="151"/>
      <c r="H2881" s="36"/>
    </row>
    <row r="2882" spans="2:8" x14ac:dyDescent="0.3">
      <c r="B2882" s="155"/>
      <c r="C2882" s="151"/>
      <c r="D2882" s="151"/>
      <c r="E2882" s="152"/>
      <c r="F2882" s="151"/>
      <c r="G2882" s="151"/>
      <c r="H2882" s="36"/>
    </row>
    <row r="2883" spans="2:8" x14ac:dyDescent="0.3">
      <c r="B2883" s="155"/>
      <c r="C2883" s="151"/>
      <c r="D2883" s="151"/>
      <c r="E2883" s="152"/>
      <c r="F2883" s="151"/>
      <c r="G2883" s="151"/>
      <c r="H2883" s="36"/>
    </row>
    <row r="2884" spans="2:8" x14ac:dyDescent="0.3">
      <c r="B2884" s="155"/>
      <c r="C2884" s="151"/>
      <c r="D2884" s="151"/>
      <c r="E2884" s="152"/>
      <c r="F2884" s="151"/>
      <c r="G2884" s="151"/>
      <c r="H2884" s="36"/>
    </row>
    <row r="2885" spans="2:8" x14ac:dyDescent="0.3">
      <c r="B2885" s="155"/>
      <c r="C2885" s="151"/>
      <c r="D2885" s="151"/>
      <c r="E2885" s="152"/>
      <c r="F2885" s="151"/>
      <c r="G2885" s="151"/>
      <c r="H2885" s="36"/>
    </row>
    <row r="2886" spans="2:8" x14ac:dyDescent="0.3">
      <c r="B2886" s="155"/>
      <c r="C2886" s="151"/>
      <c r="D2886" s="151"/>
      <c r="E2886" s="152"/>
      <c r="F2886" s="151"/>
      <c r="G2886" s="151"/>
      <c r="H2886" s="36"/>
    </row>
    <row r="2887" spans="2:8" x14ac:dyDescent="0.3">
      <c r="B2887" s="155"/>
      <c r="C2887" s="151"/>
      <c r="D2887" s="151"/>
      <c r="E2887" s="152"/>
      <c r="F2887" s="151"/>
      <c r="G2887" s="151"/>
      <c r="H2887" s="36"/>
    </row>
    <row r="2888" spans="2:8" x14ac:dyDescent="0.3">
      <c r="B2888" s="155"/>
      <c r="C2888" s="151"/>
      <c r="D2888" s="151"/>
      <c r="E2888" s="152"/>
      <c r="F2888" s="151"/>
      <c r="G2888" s="151"/>
      <c r="H2888" s="36"/>
    </row>
    <row r="2889" spans="2:8" x14ac:dyDescent="0.3">
      <c r="B2889" s="155"/>
      <c r="C2889" s="151"/>
      <c r="D2889" s="151"/>
      <c r="E2889" s="152"/>
      <c r="F2889" s="151"/>
      <c r="G2889" s="151"/>
      <c r="H2889" s="36"/>
    </row>
    <row r="2890" spans="2:8" x14ac:dyDescent="0.3">
      <c r="B2890" s="155"/>
      <c r="C2890" s="151"/>
      <c r="D2890" s="151"/>
      <c r="E2890" s="152"/>
      <c r="F2890" s="151"/>
      <c r="G2890" s="151"/>
      <c r="H2890" s="36"/>
    </row>
    <row r="2891" spans="2:8" x14ac:dyDescent="0.3">
      <c r="B2891" s="155"/>
      <c r="C2891" s="151"/>
      <c r="D2891" s="151"/>
      <c r="E2891" s="152"/>
      <c r="F2891" s="151"/>
      <c r="G2891" s="151"/>
      <c r="H2891" s="36"/>
    </row>
    <row r="2892" spans="2:8" x14ac:dyDescent="0.3">
      <c r="B2892" s="155"/>
      <c r="C2892" s="151"/>
      <c r="D2892" s="151"/>
      <c r="E2892" s="152"/>
      <c r="F2892" s="151"/>
      <c r="G2892" s="151"/>
      <c r="H2892" s="36"/>
    </row>
    <row r="2893" spans="2:8" x14ac:dyDescent="0.3">
      <c r="B2893" s="155"/>
      <c r="C2893" s="151"/>
      <c r="D2893" s="151"/>
      <c r="E2893" s="152"/>
      <c r="F2893" s="151"/>
      <c r="G2893" s="151"/>
      <c r="H2893" s="36"/>
    </row>
    <row r="2894" spans="2:8" x14ac:dyDescent="0.3">
      <c r="B2894" s="155"/>
      <c r="C2894" s="151"/>
      <c r="D2894" s="151"/>
      <c r="E2894" s="152"/>
      <c r="F2894" s="151"/>
      <c r="G2894" s="151"/>
      <c r="H2894" s="36"/>
    </row>
    <row r="2895" spans="2:8" x14ac:dyDescent="0.3">
      <c r="B2895" s="155"/>
      <c r="C2895" s="151"/>
      <c r="D2895" s="151"/>
      <c r="E2895" s="152"/>
      <c r="F2895" s="151"/>
      <c r="G2895" s="151"/>
      <c r="H2895" s="36"/>
    </row>
    <row r="2896" spans="2:8" x14ac:dyDescent="0.3">
      <c r="B2896" s="155"/>
      <c r="C2896" s="151"/>
      <c r="D2896" s="151"/>
      <c r="E2896" s="152"/>
      <c r="F2896" s="151"/>
      <c r="G2896" s="151"/>
      <c r="H2896" s="36"/>
    </row>
    <row r="2897" spans="2:8" x14ac:dyDescent="0.3">
      <c r="B2897" s="155"/>
      <c r="C2897" s="151"/>
      <c r="D2897" s="151"/>
      <c r="E2897" s="152"/>
      <c r="F2897" s="151"/>
      <c r="G2897" s="151"/>
      <c r="H2897" s="36"/>
    </row>
    <row r="2898" spans="2:8" x14ac:dyDescent="0.3">
      <c r="B2898" s="155"/>
      <c r="C2898" s="151"/>
      <c r="D2898" s="151"/>
      <c r="E2898" s="152"/>
      <c r="F2898" s="151"/>
      <c r="G2898" s="151"/>
      <c r="H2898" s="36"/>
    </row>
    <row r="2899" spans="2:8" x14ac:dyDescent="0.3">
      <c r="B2899" s="155"/>
      <c r="C2899" s="151"/>
      <c r="D2899" s="151"/>
      <c r="E2899" s="152"/>
      <c r="F2899" s="151"/>
      <c r="G2899" s="151"/>
      <c r="H2899" s="36"/>
    </row>
    <row r="2900" spans="2:8" x14ac:dyDescent="0.3">
      <c r="B2900" s="155"/>
      <c r="C2900" s="151"/>
      <c r="D2900" s="151"/>
      <c r="E2900" s="152"/>
      <c r="F2900" s="151"/>
      <c r="G2900" s="151"/>
      <c r="H2900" s="36"/>
    </row>
    <row r="2901" spans="2:8" x14ac:dyDescent="0.3">
      <c r="B2901" s="155"/>
      <c r="C2901" s="151"/>
      <c r="D2901" s="151"/>
      <c r="E2901" s="152"/>
      <c r="F2901" s="151"/>
      <c r="G2901" s="151"/>
      <c r="H2901" s="36"/>
    </row>
    <row r="2902" spans="2:8" x14ac:dyDescent="0.3">
      <c r="B2902" s="155"/>
      <c r="C2902" s="151"/>
      <c r="D2902" s="151"/>
      <c r="E2902" s="152"/>
      <c r="F2902" s="151"/>
      <c r="G2902" s="151"/>
      <c r="H2902" s="36"/>
    </row>
    <row r="2903" spans="2:8" x14ac:dyDescent="0.3">
      <c r="B2903" s="155"/>
      <c r="C2903" s="151"/>
      <c r="D2903" s="151"/>
      <c r="E2903" s="152"/>
      <c r="F2903" s="151"/>
      <c r="G2903" s="151"/>
      <c r="H2903" s="36"/>
    </row>
    <row r="2904" spans="2:8" x14ac:dyDescent="0.3">
      <c r="B2904" s="155"/>
      <c r="C2904" s="151"/>
      <c r="D2904" s="151"/>
      <c r="E2904" s="152"/>
      <c r="F2904" s="151"/>
      <c r="G2904" s="151"/>
      <c r="H2904" s="36"/>
    </row>
    <row r="2905" spans="2:8" x14ac:dyDescent="0.3">
      <c r="B2905" s="155"/>
      <c r="C2905" s="151"/>
      <c r="D2905" s="151"/>
      <c r="E2905" s="152"/>
      <c r="F2905" s="151"/>
      <c r="G2905" s="151"/>
      <c r="H2905" s="36"/>
    </row>
    <row r="2906" spans="2:8" x14ac:dyDescent="0.3">
      <c r="B2906" s="155"/>
      <c r="C2906" s="151"/>
      <c r="D2906" s="151"/>
      <c r="E2906" s="152"/>
      <c r="F2906" s="151"/>
      <c r="G2906" s="151"/>
      <c r="H2906" s="36"/>
    </row>
    <row r="2907" spans="2:8" x14ac:dyDescent="0.3">
      <c r="B2907" s="155"/>
      <c r="C2907" s="151"/>
      <c r="D2907" s="151"/>
      <c r="E2907" s="152"/>
      <c r="F2907" s="151"/>
      <c r="G2907" s="151"/>
      <c r="H2907" s="36"/>
    </row>
    <row r="2908" spans="2:8" x14ac:dyDescent="0.3">
      <c r="B2908" s="155"/>
      <c r="C2908" s="151"/>
      <c r="D2908" s="151"/>
      <c r="E2908" s="152"/>
      <c r="F2908" s="151"/>
      <c r="G2908" s="151"/>
      <c r="H2908" s="36"/>
    </row>
    <row r="2909" spans="2:8" x14ac:dyDescent="0.3">
      <c r="B2909" s="155"/>
      <c r="C2909" s="151"/>
      <c r="D2909" s="151"/>
      <c r="E2909" s="152"/>
      <c r="F2909" s="151"/>
      <c r="G2909" s="151"/>
      <c r="H2909" s="36"/>
    </row>
    <row r="2910" spans="2:8" x14ac:dyDescent="0.3">
      <c r="B2910" s="155"/>
      <c r="C2910" s="151"/>
      <c r="D2910" s="151"/>
      <c r="E2910" s="152"/>
      <c r="F2910" s="151"/>
      <c r="G2910" s="151"/>
      <c r="H2910" s="36"/>
    </row>
    <row r="2911" spans="2:8" x14ac:dyDescent="0.3">
      <c r="B2911" s="155"/>
      <c r="C2911" s="151"/>
      <c r="D2911" s="151"/>
      <c r="E2911" s="152"/>
      <c r="F2911" s="151"/>
      <c r="G2911" s="151"/>
      <c r="H2911" s="36"/>
    </row>
    <row r="2912" spans="2:8" x14ac:dyDescent="0.3">
      <c r="B2912" s="155"/>
      <c r="C2912" s="151"/>
      <c r="D2912" s="151"/>
      <c r="E2912" s="152"/>
      <c r="F2912" s="151"/>
      <c r="G2912" s="151"/>
      <c r="H2912" s="36"/>
    </row>
    <row r="2913" spans="2:8" x14ac:dyDescent="0.3">
      <c r="B2913" s="155"/>
      <c r="C2913" s="151"/>
      <c r="D2913" s="151"/>
      <c r="E2913" s="152"/>
      <c r="F2913" s="151"/>
      <c r="G2913" s="151"/>
      <c r="H2913" s="36"/>
    </row>
    <row r="2914" spans="2:8" x14ac:dyDescent="0.3">
      <c r="B2914" s="155"/>
      <c r="C2914" s="151"/>
      <c r="D2914" s="151"/>
      <c r="E2914" s="152"/>
      <c r="F2914" s="151"/>
      <c r="G2914" s="151"/>
      <c r="H2914" s="36"/>
    </row>
    <row r="2915" spans="2:8" x14ac:dyDescent="0.3">
      <c r="B2915" s="155"/>
      <c r="C2915" s="151"/>
      <c r="D2915" s="151"/>
      <c r="E2915" s="152"/>
      <c r="F2915" s="151"/>
      <c r="G2915" s="151"/>
      <c r="H2915" s="36"/>
    </row>
    <row r="2916" spans="2:8" x14ac:dyDescent="0.3">
      <c r="B2916" s="155"/>
      <c r="C2916" s="151"/>
      <c r="D2916" s="151"/>
      <c r="E2916" s="152"/>
      <c r="F2916" s="151"/>
      <c r="G2916" s="151"/>
      <c r="H2916" s="36"/>
    </row>
    <row r="2917" spans="2:8" x14ac:dyDescent="0.3">
      <c r="B2917" s="155"/>
      <c r="C2917" s="151"/>
      <c r="D2917" s="151"/>
      <c r="E2917" s="152"/>
      <c r="F2917" s="151"/>
      <c r="G2917" s="151"/>
      <c r="H2917" s="36"/>
    </row>
    <row r="2918" spans="2:8" x14ac:dyDescent="0.3">
      <c r="B2918" s="155"/>
      <c r="C2918" s="151"/>
      <c r="D2918" s="151"/>
      <c r="E2918" s="152"/>
      <c r="F2918" s="151"/>
      <c r="G2918" s="151"/>
      <c r="H2918" s="36"/>
    </row>
    <row r="2919" spans="2:8" x14ac:dyDescent="0.3">
      <c r="B2919" s="155"/>
      <c r="C2919" s="151"/>
      <c r="D2919" s="151"/>
      <c r="E2919" s="152"/>
      <c r="F2919" s="151"/>
      <c r="G2919" s="151"/>
      <c r="H2919" s="36"/>
    </row>
    <row r="2920" spans="2:8" x14ac:dyDescent="0.3">
      <c r="B2920" s="155"/>
      <c r="C2920" s="151"/>
      <c r="D2920" s="151"/>
      <c r="E2920" s="152"/>
      <c r="F2920" s="151"/>
      <c r="G2920" s="151"/>
      <c r="H2920" s="36"/>
    </row>
    <row r="2921" spans="2:8" x14ac:dyDescent="0.3">
      <c r="B2921" s="155"/>
      <c r="C2921" s="151"/>
      <c r="D2921" s="151"/>
      <c r="E2921" s="152"/>
      <c r="F2921" s="151"/>
      <c r="G2921" s="151"/>
      <c r="H2921" s="36"/>
    </row>
    <row r="2922" spans="2:8" x14ac:dyDescent="0.3">
      <c r="B2922" s="155"/>
      <c r="C2922" s="151"/>
      <c r="D2922" s="151"/>
      <c r="E2922" s="152"/>
      <c r="F2922" s="151"/>
      <c r="G2922" s="151"/>
      <c r="H2922" s="36"/>
    </row>
    <row r="2923" spans="2:8" x14ac:dyDescent="0.3">
      <c r="B2923" s="155"/>
      <c r="C2923" s="151"/>
      <c r="D2923" s="151"/>
      <c r="E2923" s="152"/>
      <c r="F2923" s="151"/>
      <c r="G2923" s="151"/>
      <c r="H2923" s="36"/>
    </row>
    <row r="2924" spans="2:8" x14ac:dyDescent="0.3">
      <c r="B2924" s="155"/>
      <c r="C2924" s="151"/>
      <c r="D2924" s="151"/>
      <c r="E2924" s="152"/>
      <c r="F2924" s="151"/>
      <c r="G2924" s="151"/>
      <c r="H2924" s="36"/>
    </row>
    <row r="2925" spans="2:8" x14ac:dyDescent="0.3">
      <c r="B2925" s="155"/>
      <c r="C2925" s="151"/>
      <c r="D2925" s="151"/>
      <c r="E2925" s="152"/>
      <c r="F2925" s="151"/>
      <c r="G2925" s="151"/>
      <c r="H2925" s="36"/>
    </row>
    <row r="2926" spans="2:8" x14ac:dyDescent="0.3">
      <c r="B2926" s="155"/>
      <c r="C2926" s="151"/>
      <c r="D2926" s="151"/>
      <c r="E2926" s="152"/>
      <c r="F2926" s="151"/>
      <c r="G2926" s="151"/>
      <c r="H2926" s="36"/>
    </row>
    <row r="2927" spans="2:8" x14ac:dyDescent="0.3">
      <c r="B2927" s="155"/>
      <c r="C2927" s="151"/>
      <c r="D2927" s="151"/>
      <c r="E2927" s="152"/>
      <c r="F2927" s="151"/>
      <c r="G2927" s="151"/>
      <c r="H2927" s="36"/>
    </row>
    <row r="2928" spans="2:8" x14ac:dyDescent="0.3">
      <c r="B2928" s="155"/>
      <c r="C2928" s="151"/>
      <c r="D2928" s="151"/>
      <c r="E2928" s="152"/>
      <c r="F2928" s="151"/>
      <c r="G2928" s="151"/>
      <c r="H2928" s="36"/>
    </row>
    <row r="2929" spans="2:8" x14ac:dyDescent="0.3">
      <c r="B2929" s="155"/>
      <c r="C2929" s="151"/>
      <c r="D2929" s="151"/>
      <c r="E2929" s="152"/>
      <c r="F2929" s="151"/>
      <c r="G2929" s="151"/>
      <c r="H2929" s="36"/>
    </row>
    <row r="2930" spans="2:8" x14ac:dyDescent="0.3">
      <c r="B2930" s="155"/>
      <c r="C2930" s="151"/>
      <c r="D2930" s="151"/>
      <c r="E2930" s="152"/>
      <c r="F2930" s="151"/>
      <c r="G2930" s="151"/>
      <c r="H2930" s="36"/>
    </row>
    <row r="2931" spans="2:8" x14ac:dyDescent="0.3">
      <c r="B2931" s="155"/>
      <c r="C2931" s="151"/>
      <c r="D2931" s="151"/>
      <c r="E2931" s="152"/>
      <c r="F2931" s="151"/>
      <c r="G2931" s="151"/>
      <c r="H2931" s="36"/>
    </row>
    <row r="2932" spans="2:8" x14ac:dyDescent="0.3">
      <c r="B2932" s="155"/>
      <c r="C2932" s="151"/>
      <c r="D2932" s="151"/>
      <c r="E2932" s="152"/>
      <c r="F2932" s="151"/>
      <c r="G2932" s="151"/>
      <c r="H2932" s="36"/>
    </row>
    <row r="2933" spans="2:8" x14ac:dyDescent="0.3">
      <c r="B2933" s="155"/>
      <c r="C2933" s="151"/>
      <c r="D2933" s="151"/>
      <c r="E2933" s="152"/>
      <c r="F2933" s="151"/>
      <c r="G2933" s="151"/>
      <c r="H2933" s="36"/>
    </row>
    <row r="2934" spans="2:8" x14ac:dyDescent="0.3">
      <c r="B2934" s="155"/>
      <c r="C2934" s="151"/>
      <c r="D2934" s="151"/>
      <c r="E2934" s="152"/>
      <c r="F2934" s="151"/>
      <c r="G2934" s="151"/>
      <c r="H2934" s="36"/>
    </row>
    <row r="2935" spans="2:8" x14ac:dyDescent="0.3">
      <c r="B2935" s="155"/>
      <c r="C2935" s="151"/>
      <c r="D2935" s="151"/>
      <c r="E2935" s="152"/>
      <c r="F2935" s="151"/>
      <c r="G2935" s="151"/>
      <c r="H2935" s="36"/>
    </row>
    <row r="2936" spans="2:8" x14ac:dyDescent="0.3">
      <c r="B2936" s="155"/>
      <c r="C2936" s="151"/>
      <c r="D2936" s="151"/>
      <c r="E2936" s="152"/>
      <c r="F2936" s="151"/>
      <c r="G2936" s="151"/>
      <c r="H2936" s="36"/>
    </row>
    <row r="2937" spans="2:8" x14ac:dyDescent="0.3">
      <c r="B2937" s="155"/>
      <c r="C2937" s="151"/>
      <c r="D2937" s="151"/>
      <c r="E2937" s="152"/>
      <c r="F2937" s="151"/>
      <c r="G2937" s="151"/>
      <c r="H2937" s="36"/>
    </row>
    <row r="2938" spans="2:8" x14ac:dyDescent="0.3">
      <c r="B2938" s="155"/>
      <c r="C2938" s="151"/>
      <c r="D2938" s="151"/>
      <c r="E2938" s="152"/>
      <c r="F2938" s="151"/>
      <c r="G2938" s="151"/>
      <c r="H2938" s="36"/>
    </row>
    <row r="2939" spans="2:8" x14ac:dyDescent="0.3">
      <c r="B2939" s="155"/>
      <c r="C2939" s="151"/>
      <c r="D2939" s="151"/>
      <c r="E2939" s="152"/>
      <c r="F2939" s="151"/>
      <c r="G2939" s="151"/>
      <c r="H2939" s="36"/>
    </row>
    <row r="2940" spans="2:8" x14ac:dyDescent="0.3">
      <c r="B2940" s="155"/>
      <c r="C2940" s="151"/>
      <c r="D2940" s="151"/>
      <c r="E2940" s="152"/>
      <c r="F2940" s="151"/>
      <c r="G2940" s="151"/>
      <c r="H2940" s="36"/>
    </row>
    <row r="2941" spans="2:8" x14ac:dyDescent="0.3">
      <c r="B2941" s="155"/>
      <c r="C2941" s="151"/>
      <c r="D2941" s="151"/>
      <c r="E2941" s="152"/>
      <c r="F2941" s="151"/>
      <c r="G2941" s="151"/>
      <c r="H2941" s="36"/>
    </row>
    <row r="2942" spans="2:8" x14ac:dyDescent="0.3">
      <c r="B2942" s="155"/>
      <c r="C2942" s="151"/>
      <c r="D2942" s="151"/>
      <c r="E2942" s="152"/>
      <c r="F2942" s="151"/>
      <c r="G2942" s="151"/>
      <c r="H2942" s="36"/>
    </row>
    <row r="2943" spans="2:8" x14ac:dyDescent="0.3">
      <c r="B2943" s="155"/>
      <c r="C2943" s="151"/>
      <c r="D2943" s="151"/>
      <c r="E2943" s="152"/>
      <c r="F2943" s="151"/>
      <c r="G2943" s="151"/>
      <c r="H2943" s="36"/>
    </row>
    <row r="2944" spans="2:8" x14ac:dyDescent="0.3">
      <c r="B2944" s="155"/>
      <c r="C2944" s="151"/>
      <c r="D2944" s="151"/>
      <c r="E2944" s="152"/>
      <c r="F2944" s="151"/>
      <c r="G2944" s="151"/>
      <c r="H2944" s="36"/>
    </row>
    <row r="2945" spans="2:8" x14ac:dyDescent="0.3">
      <c r="B2945" s="155"/>
      <c r="C2945" s="151"/>
      <c r="D2945" s="151"/>
      <c r="E2945" s="152"/>
      <c r="F2945" s="151"/>
      <c r="G2945" s="151"/>
      <c r="H2945" s="36"/>
    </row>
    <row r="2946" spans="2:8" x14ac:dyDescent="0.3">
      <c r="B2946" s="155"/>
      <c r="C2946" s="151"/>
      <c r="D2946" s="151"/>
      <c r="E2946" s="152"/>
      <c r="F2946" s="151"/>
      <c r="G2946" s="151"/>
      <c r="H2946" s="36"/>
    </row>
    <row r="2947" spans="2:8" x14ac:dyDescent="0.3">
      <c r="B2947" s="155"/>
      <c r="C2947" s="151"/>
      <c r="D2947" s="151"/>
      <c r="E2947" s="152"/>
      <c r="F2947" s="151"/>
      <c r="G2947" s="151"/>
      <c r="H2947" s="36"/>
    </row>
    <row r="2948" spans="2:8" x14ac:dyDescent="0.3">
      <c r="B2948" s="155"/>
      <c r="C2948" s="151"/>
      <c r="D2948" s="151"/>
      <c r="E2948" s="152"/>
      <c r="F2948" s="151"/>
      <c r="G2948" s="151"/>
      <c r="H2948" s="36"/>
    </row>
    <row r="2949" spans="2:8" x14ac:dyDescent="0.3">
      <c r="B2949" s="155"/>
      <c r="C2949" s="151"/>
      <c r="D2949" s="151"/>
      <c r="E2949" s="152"/>
      <c r="F2949" s="151"/>
      <c r="G2949" s="151"/>
      <c r="H2949" s="36"/>
    </row>
    <row r="2950" spans="2:8" x14ac:dyDescent="0.3">
      <c r="B2950" s="155"/>
      <c r="C2950" s="151"/>
      <c r="D2950" s="151"/>
      <c r="E2950" s="152"/>
      <c r="F2950" s="151"/>
      <c r="G2950" s="151"/>
      <c r="H2950" s="36"/>
    </row>
    <row r="2951" spans="2:8" x14ac:dyDescent="0.3">
      <c r="B2951" s="155"/>
      <c r="C2951" s="151"/>
      <c r="D2951" s="151"/>
      <c r="E2951" s="152"/>
      <c r="F2951" s="151"/>
      <c r="G2951" s="151"/>
      <c r="H2951" s="36"/>
    </row>
    <row r="2952" spans="2:8" x14ac:dyDescent="0.3">
      <c r="B2952" s="155"/>
      <c r="C2952" s="151"/>
      <c r="D2952" s="151"/>
      <c r="E2952" s="152"/>
      <c r="F2952" s="151"/>
      <c r="G2952" s="151"/>
      <c r="H2952" s="36"/>
    </row>
    <row r="2953" spans="2:8" x14ac:dyDescent="0.3">
      <c r="B2953" s="155"/>
      <c r="C2953" s="151"/>
      <c r="D2953" s="151"/>
      <c r="E2953" s="152"/>
      <c r="F2953" s="151"/>
      <c r="G2953" s="151"/>
      <c r="H2953" s="36"/>
    </row>
    <row r="2954" spans="2:8" x14ac:dyDescent="0.3">
      <c r="B2954" s="155"/>
      <c r="C2954" s="151"/>
      <c r="D2954" s="151"/>
      <c r="E2954" s="152"/>
      <c r="F2954" s="151"/>
      <c r="G2954" s="151"/>
      <c r="H2954" s="36"/>
    </row>
    <row r="2955" spans="2:8" x14ac:dyDescent="0.3">
      <c r="B2955" s="155"/>
      <c r="C2955" s="151"/>
      <c r="D2955" s="151"/>
      <c r="E2955" s="152"/>
      <c r="F2955" s="151"/>
      <c r="G2955" s="151"/>
      <c r="H2955" s="36"/>
    </row>
    <row r="2956" spans="2:8" x14ac:dyDescent="0.3">
      <c r="B2956" s="155"/>
      <c r="C2956" s="151"/>
      <c r="D2956" s="151"/>
      <c r="E2956" s="152"/>
      <c r="F2956" s="151"/>
      <c r="G2956" s="151"/>
      <c r="H2956" s="36"/>
    </row>
    <row r="2957" spans="2:8" x14ac:dyDescent="0.3">
      <c r="B2957" s="155"/>
      <c r="C2957" s="151"/>
      <c r="D2957" s="151"/>
      <c r="E2957" s="152"/>
      <c r="F2957" s="151"/>
      <c r="G2957" s="151"/>
      <c r="H2957" s="36"/>
    </row>
    <row r="2958" spans="2:8" x14ac:dyDescent="0.3">
      <c r="B2958" s="155"/>
      <c r="C2958" s="151"/>
      <c r="D2958" s="151"/>
      <c r="E2958" s="152"/>
      <c r="F2958" s="151"/>
      <c r="G2958" s="151"/>
      <c r="H2958" s="36"/>
    </row>
    <row r="2959" spans="2:8" x14ac:dyDescent="0.3">
      <c r="B2959" s="155"/>
      <c r="C2959" s="151"/>
      <c r="D2959" s="151"/>
      <c r="E2959" s="152"/>
      <c r="F2959" s="151"/>
      <c r="G2959" s="151"/>
      <c r="H2959" s="36"/>
    </row>
    <row r="2960" spans="2:8" x14ac:dyDescent="0.3">
      <c r="B2960" s="155"/>
      <c r="C2960" s="151"/>
      <c r="D2960" s="151"/>
      <c r="E2960" s="152"/>
      <c r="F2960" s="151"/>
      <c r="G2960" s="151"/>
      <c r="H2960" s="36"/>
    </row>
    <row r="2961" spans="2:8" x14ac:dyDescent="0.3">
      <c r="B2961" s="155"/>
      <c r="C2961" s="151"/>
      <c r="D2961" s="151"/>
      <c r="E2961" s="152"/>
      <c r="F2961" s="151"/>
      <c r="G2961" s="151"/>
      <c r="H2961" s="36"/>
    </row>
    <row r="2962" spans="2:8" x14ac:dyDescent="0.3">
      <c r="B2962" s="155"/>
      <c r="C2962" s="151"/>
      <c r="D2962" s="151"/>
      <c r="E2962" s="152"/>
      <c r="F2962" s="151"/>
      <c r="G2962" s="151"/>
      <c r="H2962" s="36"/>
    </row>
    <row r="2963" spans="2:8" x14ac:dyDescent="0.3">
      <c r="B2963" s="155"/>
      <c r="C2963" s="151"/>
      <c r="D2963" s="151"/>
      <c r="E2963" s="152"/>
      <c r="F2963" s="151"/>
      <c r="G2963" s="151"/>
      <c r="H2963" s="36"/>
    </row>
    <row r="2964" spans="2:8" x14ac:dyDescent="0.3">
      <c r="B2964" s="155"/>
      <c r="C2964" s="151"/>
      <c r="D2964" s="151"/>
      <c r="E2964" s="152"/>
      <c r="F2964" s="151"/>
      <c r="G2964" s="151"/>
      <c r="H2964" s="36"/>
    </row>
    <row r="2965" spans="2:8" x14ac:dyDescent="0.3">
      <c r="B2965" s="155"/>
      <c r="C2965" s="151"/>
      <c r="D2965" s="151"/>
      <c r="E2965" s="152"/>
      <c r="F2965" s="151"/>
      <c r="G2965" s="151"/>
      <c r="H2965" s="36"/>
    </row>
    <row r="2966" spans="2:8" x14ac:dyDescent="0.3">
      <c r="B2966" s="155"/>
      <c r="C2966" s="151"/>
      <c r="D2966" s="151"/>
      <c r="E2966" s="152"/>
      <c r="F2966" s="151"/>
      <c r="G2966" s="151"/>
      <c r="H2966" s="36"/>
    </row>
    <row r="2967" spans="2:8" x14ac:dyDescent="0.3">
      <c r="B2967" s="155"/>
      <c r="C2967" s="151"/>
      <c r="D2967" s="151"/>
      <c r="E2967" s="152"/>
      <c r="F2967" s="151"/>
      <c r="G2967" s="151"/>
      <c r="H2967" s="36"/>
    </row>
    <row r="2968" spans="2:8" x14ac:dyDescent="0.3">
      <c r="B2968" s="155"/>
      <c r="C2968" s="151"/>
      <c r="D2968" s="151"/>
      <c r="E2968" s="152"/>
      <c r="F2968" s="151"/>
      <c r="G2968" s="151"/>
      <c r="H2968" s="36"/>
    </row>
    <row r="2969" spans="2:8" x14ac:dyDescent="0.3">
      <c r="B2969" s="155"/>
      <c r="C2969" s="151"/>
      <c r="D2969" s="151"/>
      <c r="E2969" s="152"/>
      <c r="F2969" s="151"/>
      <c r="G2969" s="151"/>
      <c r="H2969" s="36"/>
    </row>
    <row r="2970" spans="2:8" x14ac:dyDescent="0.3">
      <c r="B2970" s="155"/>
      <c r="C2970" s="151"/>
      <c r="D2970" s="151"/>
      <c r="E2970" s="152"/>
      <c r="F2970" s="151"/>
      <c r="G2970" s="151"/>
      <c r="H2970" s="36"/>
    </row>
    <row r="2971" spans="2:8" x14ac:dyDescent="0.3">
      <c r="B2971" s="155"/>
      <c r="C2971" s="151"/>
      <c r="D2971" s="151"/>
      <c r="E2971" s="152"/>
      <c r="F2971" s="151"/>
      <c r="G2971" s="151"/>
      <c r="H2971" s="36"/>
    </row>
    <row r="2972" spans="2:8" x14ac:dyDescent="0.3">
      <c r="B2972" s="155"/>
      <c r="C2972" s="151"/>
      <c r="D2972" s="151"/>
      <c r="E2972" s="152"/>
      <c r="F2972" s="151"/>
      <c r="G2972" s="151"/>
      <c r="H2972" s="36"/>
    </row>
    <row r="2973" spans="2:8" x14ac:dyDescent="0.3">
      <c r="B2973" s="155"/>
      <c r="C2973" s="151"/>
      <c r="D2973" s="151"/>
      <c r="E2973" s="152"/>
      <c r="F2973" s="151"/>
      <c r="G2973" s="151"/>
      <c r="H2973" s="36"/>
    </row>
    <row r="2974" spans="2:8" x14ac:dyDescent="0.3">
      <c r="B2974" s="155"/>
      <c r="C2974" s="151"/>
      <c r="D2974" s="151"/>
      <c r="E2974" s="152"/>
      <c r="F2974" s="151"/>
      <c r="G2974" s="151"/>
      <c r="H2974" s="36"/>
    </row>
    <row r="2975" spans="2:8" x14ac:dyDescent="0.3">
      <c r="B2975" s="155"/>
      <c r="C2975" s="151"/>
      <c r="D2975" s="151"/>
      <c r="E2975" s="152"/>
      <c r="F2975" s="151"/>
      <c r="G2975" s="151"/>
      <c r="H2975" s="36"/>
    </row>
    <row r="2976" spans="2:8" x14ac:dyDescent="0.3">
      <c r="B2976" s="155"/>
      <c r="C2976" s="151"/>
      <c r="D2976" s="151"/>
      <c r="E2976" s="152"/>
      <c r="F2976" s="151"/>
      <c r="G2976" s="151"/>
      <c r="H2976" s="36"/>
    </row>
    <row r="2977" spans="2:8" x14ac:dyDescent="0.3">
      <c r="B2977" s="155"/>
      <c r="C2977" s="151"/>
      <c r="D2977" s="151"/>
      <c r="E2977" s="152"/>
      <c r="F2977" s="151"/>
      <c r="G2977" s="151"/>
      <c r="H2977" s="36"/>
    </row>
    <row r="2978" spans="2:8" x14ac:dyDescent="0.3">
      <c r="B2978" s="155"/>
      <c r="C2978" s="151"/>
      <c r="D2978" s="151"/>
      <c r="E2978" s="152"/>
      <c r="F2978" s="151"/>
      <c r="G2978" s="151"/>
      <c r="H2978" s="36"/>
    </row>
    <row r="2979" spans="2:8" x14ac:dyDescent="0.3">
      <c r="B2979" s="155"/>
      <c r="C2979" s="151"/>
      <c r="D2979" s="151"/>
      <c r="E2979" s="152"/>
      <c r="F2979" s="151"/>
      <c r="G2979" s="151"/>
      <c r="H2979" s="36"/>
    </row>
    <row r="2980" spans="2:8" x14ac:dyDescent="0.3">
      <c r="B2980" s="155"/>
      <c r="C2980" s="151"/>
      <c r="D2980" s="151"/>
      <c r="E2980" s="152"/>
      <c r="F2980" s="151"/>
      <c r="G2980" s="151"/>
      <c r="H2980" s="36"/>
    </row>
    <row r="2981" spans="2:8" x14ac:dyDescent="0.3">
      <c r="B2981" s="155"/>
      <c r="C2981" s="151"/>
      <c r="D2981" s="151"/>
      <c r="E2981" s="152"/>
      <c r="F2981" s="151"/>
      <c r="G2981" s="151"/>
      <c r="H2981" s="36"/>
    </row>
    <row r="2982" spans="2:8" x14ac:dyDescent="0.3">
      <c r="B2982" s="155"/>
      <c r="C2982" s="151"/>
      <c r="D2982" s="151"/>
      <c r="E2982" s="152"/>
      <c r="F2982" s="151"/>
      <c r="G2982" s="151"/>
      <c r="H2982" s="36"/>
    </row>
    <row r="2983" spans="2:8" x14ac:dyDescent="0.3">
      <c r="B2983" s="155"/>
      <c r="C2983" s="151"/>
      <c r="D2983" s="151"/>
      <c r="E2983" s="152"/>
      <c r="F2983" s="151"/>
      <c r="G2983" s="151"/>
      <c r="H2983" s="36"/>
    </row>
    <row r="2984" spans="2:8" x14ac:dyDescent="0.3">
      <c r="B2984" s="155"/>
      <c r="C2984" s="151"/>
      <c r="D2984" s="151"/>
      <c r="E2984" s="152"/>
      <c r="F2984" s="151"/>
      <c r="G2984" s="151"/>
      <c r="H2984" s="36"/>
    </row>
    <row r="2985" spans="2:8" x14ac:dyDescent="0.3">
      <c r="B2985" s="155"/>
      <c r="C2985" s="151"/>
      <c r="D2985" s="151"/>
      <c r="E2985" s="152"/>
      <c r="F2985" s="151"/>
      <c r="G2985" s="151"/>
      <c r="H2985" s="36"/>
    </row>
    <row r="2986" spans="2:8" x14ac:dyDescent="0.3">
      <c r="B2986" s="155"/>
      <c r="C2986" s="151"/>
      <c r="D2986" s="151"/>
      <c r="E2986" s="152"/>
      <c r="F2986" s="151"/>
      <c r="G2986" s="151"/>
      <c r="H2986" s="36"/>
    </row>
    <row r="2987" spans="2:8" x14ac:dyDescent="0.3">
      <c r="B2987" s="155"/>
      <c r="C2987" s="151"/>
      <c r="D2987" s="151"/>
      <c r="E2987" s="152"/>
      <c r="F2987" s="151"/>
      <c r="G2987" s="151"/>
      <c r="H2987" s="36"/>
    </row>
    <row r="2988" spans="2:8" x14ac:dyDescent="0.3">
      <c r="B2988" s="155"/>
      <c r="C2988" s="151"/>
      <c r="D2988" s="151"/>
      <c r="E2988" s="152"/>
      <c r="F2988" s="151"/>
      <c r="G2988" s="151"/>
      <c r="H2988" s="36"/>
    </row>
    <row r="2989" spans="2:8" x14ac:dyDescent="0.3">
      <c r="B2989" s="155"/>
      <c r="C2989" s="151"/>
      <c r="D2989" s="151"/>
      <c r="E2989" s="152"/>
      <c r="F2989" s="151"/>
      <c r="G2989" s="151"/>
      <c r="H2989" s="36"/>
    </row>
    <row r="2990" spans="2:8" x14ac:dyDescent="0.3">
      <c r="B2990" s="155"/>
      <c r="C2990" s="151"/>
      <c r="D2990" s="151"/>
      <c r="E2990" s="152"/>
      <c r="F2990" s="151"/>
      <c r="G2990" s="151"/>
      <c r="H2990" s="36"/>
    </row>
    <row r="2991" spans="2:8" x14ac:dyDescent="0.3">
      <c r="B2991" s="155"/>
      <c r="C2991" s="151"/>
      <c r="D2991" s="151"/>
      <c r="E2991" s="152"/>
      <c r="F2991" s="151"/>
      <c r="G2991" s="151"/>
      <c r="H2991" s="36"/>
    </row>
    <row r="2992" spans="2:8" x14ac:dyDescent="0.3">
      <c r="B2992" s="155"/>
      <c r="C2992" s="151"/>
      <c r="D2992" s="151"/>
      <c r="E2992" s="152"/>
      <c r="F2992" s="151"/>
      <c r="G2992" s="151"/>
      <c r="H2992" s="36"/>
    </row>
    <row r="2993" spans="2:8" x14ac:dyDescent="0.3">
      <c r="B2993" s="155"/>
      <c r="C2993" s="151"/>
      <c r="D2993" s="151"/>
      <c r="E2993" s="152"/>
      <c r="F2993" s="151"/>
      <c r="G2993" s="151"/>
      <c r="H2993" s="36"/>
    </row>
    <row r="2994" spans="2:8" x14ac:dyDescent="0.3">
      <c r="B2994" s="155"/>
      <c r="C2994" s="151"/>
      <c r="D2994" s="151"/>
      <c r="E2994" s="152"/>
      <c r="F2994" s="151"/>
      <c r="G2994" s="151"/>
      <c r="H2994" s="36"/>
    </row>
    <row r="2995" spans="2:8" x14ac:dyDescent="0.3">
      <c r="B2995" s="155"/>
      <c r="C2995" s="151"/>
      <c r="D2995" s="151"/>
      <c r="E2995" s="152"/>
      <c r="F2995" s="151"/>
      <c r="G2995" s="151"/>
      <c r="H2995" s="36"/>
    </row>
    <row r="2996" spans="2:8" x14ac:dyDescent="0.3">
      <c r="B2996" s="155"/>
      <c r="C2996" s="151"/>
      <c r="D2996" s="151"/>
      <c r="E2996" s="152"/>
      <c r="F2996" s="151"/>
      <c r="G2996" s="151"/>
      <c r="H2996" s="36"/>
    </row>
    <row r="2997" spans="2:8" x14ac:dyDescent="0.3">
      <c r="B2997" s="155"/>
      <c r="C2997" s="151"/>
      <c r="D2997" s="151"/>
      <c r="E2997" s="152"/>
      <c r="F2997" s="151"/>
      <c r="G2997" s="151"/>
      <c r="H2997" s="36"/>
    </row>
    <row r="2998" spans="2:8" x14ac:dyDescent="0.3">
      <c r="B2998" s="155"/>
      <c r="C2998" s="151"/>
      <c r="D2998" s="151"/>
      <c r="E2998" s="152"/>
      <c r="F2998" s="151"/>
      <c r="G2998" s="151"/>
      <c r="H2998" s="36"/>
    </row>
    <row r="2999" spans="2:8" x14ac:dyDescent="0.3">
      <c r="B2999" s="155"/>
      <c r="C2999" s="151"/>
      <c r="D2999" s="151"/>
      <c r="E2999" s="152"/>
      <c r="F2999" s="151"/>
      <c r="G2999" s="151"/>
      <c r="H2999" s="36"/>
    </row>
    <row r="3000" spans="2:8" x14ac:dyDescent="0.3">
      <c r="B3000" s="155"/>
      <c r="C3000" s="151"/>
      <c r="D3000" s="151"/>
      <c r="E3000" s="152"/>
      <c r="F3000" s="151"/>
      <c r="G3000" s="151"/>
      <c r="H3000" s="36"/>
    </row>
    <row r="3001" spans="2:8" x14ac:dyDescent="0.3">
      <c r="B3001" s="155"/>
      <c r="C3001" s="151"/>
      <c r="D3001" s="151"/>
      <c r="E3001" s="152"/>
      <c r="F3001" s="151"/>
      <c r="G3001" s="151"/>
      <c r="H3001" s="36"/>
    </row>
    <row r="3002" spans="2:8" x14ac:dyDescent="0.3">
      <c r="B3002" s="155"/>
      <c r="C3002" s="151"/>
      <c r="D3002" s="151"/>
      <c r="E3002" s="152"/>
      <c r="F3002" s="151"/>
      <c r="G3002" s="151"/>
      <c r="H3002" s="36"/>
    </row>
    <row r="3003" spans="2:8" x14ac:dyDescent="0.3">
      <c r="B3003" s="155"/>
      <c r="C3003" s="151"/>
      <c r="D3003" s="151"/>
      <c r="E3003" s="152"/>
      <c r="F3003" s="151"/>
      <c r="G3003" s="151"/>
      <c r="H3003" s="36"/>
    </row>
    <row r="3004" spans="2:8" x14ac:dyDescent="0.3">
      <c r="B3004" s="155"/>
      <c r="C3004" s="151"/>
      <c r="D3004" s="151"/>
      <c r="E3004" s="152"/>
      <c r="F3004" s="151"/>
      <c r="G3004" s="151"/>
      <c r="H3004" s="36"/>
    </row>
    <row r="3005" spans="2:8" x14ac:dyDescent="0.3">
      <c r="B3005" s="155"/>
      <c r="C3005" s="151"/>
      <c r="D3005" s="151"/>
      <c r="E3005" s="152"/>
      <c r="F3005" s="151"/>
      <c r="G3005" s="151"/>
      <c r="H3005" s="36"/>
    </row>
    <row r="3006" spans="2:8" x14ac:dyDescent="0.3">
      <c r="B3006" s="155"/>
      <c r="C3006" s="151"/>
      <c r="D3006" s="151"/>
      <c r="E3006" s="152"/>
      <c r="F3006" s="151"/>
      <c r="G3006" s="151"/>
      <c r="H3006" s="36"/>
    </row>
    <row r="3007" spans="2:8" x14ac:dyDescent="0.3">
      <c r="B3007" s="155"/>
      <c r="C3007" s="151"/>
      <c r="D3007" s="151"/>
      <c r="E3007" s="152"/>
      <c r="F3007" s="151"/>
      <c r="G3007" s="151"/>
      <c r="H3007" s="36"/>
    </row>
    <row r="3008" spans="2:8" x14ac:dyDescent="0.3">
      <c r="B3008" s="155"/>
      <c r="C3008" s="151"/>
      <c r="D3008" s="151"/>
      <c r="E3008" s="152"/>
      <c r="F3008" s="151"/>
      <c r="G3008" s="151"/>
      <c r="H3008" s="36"/>
    </row>
    <row r="3009" spans="2:8" x14ac:dyDescent="0.3">
      <c r="B3009" s="155"/>
      <c r="C3009" s="151"/>
      <c r="D3009" s="151"/>
      <c r="E3009" s="152"/>
      <c r="F3009" s="151"/>
      <c r="G3009" s="151"/>
      <c r="H3009" s="36"/>
    </row>
    <row r="3010" spans="2:8" x14ac:dyDescent="0.3">
      <c r="B3010" s="155"/>
      <c r="C3010" s="151"/>
      <c r="D3010" s="151"/>
      <c r="E3010" s="152"/>
      <c r="F3010" s="151"/>
      <c r="G3010" s="151"/>
      <c r="H3010" s="36"/>
    </row>
    <row r="3011" spans="2:8" x14ac:dyDescent="0.3">
      <c r="B3011" s="155"/>
      <c r="C3011" s="151"/>
      <c r="D3011" s="151"/>
      <c r="E3011" s="152"/>
      <c r="F3011" s="151"/>
      <c r="G3011" s="151"/>
      <c r="H3011" s="36"/>
    </row>
    <row r="3012" spans="2:8" x14ac:dyDescent="0.3">
      <c r="B3012" s="155"/>
      <c r="C3012" s="151"/>
      <c r="D3012" s="151"/>
      <c r="E3012" s="152"/>
      <c r="F3012" s="151"/>
      <c r="G3012" s="151"/>
      <c r="H3012" s="36"/>
    </row>
    <row r="3013" spans="2:8" x14ac:dyDescent="0.3">
      <c r="B3013" s="155"/>
      <c r="C3013" s="151"/>
      <c r="D3013" s="151"/>
      <c r="E3013" s="152"/>
      <c r="F3013" s="151"/>
      <c r="G3013" s="151"/>
      <c r="H3013" s="36"/>
    </row>
    <row r="3014" spans="2:8" x14ac:dyDescent="0.3">
      <c r="B3014" s="155"/>
      <c r="C3014" s="151"/>
      <c r="D3014" s="151"/>
      <c r="E3014" s="152"/>
      <c r="F3014" s="151"/>
      <c r="G3014" s="151"/>
      <c r="H3014" s="36"/>
    </row>
    <row r="3015" spans="2:8" x14ac:dyDescent="0.3">
      <c r="B3015" s="155"/>
      <c r="C3015" s="151"/>
      <c r="D3015" s="151"/>
      <c r="E3015" s="152"/>
      <c r="F3015" s="151"/>
      <c r="G3015" s="151"/>
      <c r="H3015" s="36"/>
    </row>
    <row r="3016" spans="2:8" x14ac:dyDescent="0.3">
      <c r="B3016" s="155"/>
      <c r="C3016" s="151"/>
      <c r="D3016" s="151"/>
      <c r="E3016" s="152"/>
      <c r="F3016" s="151"/>
      <c r="G3016" s="151"/>
      <c r="H3016" s="36"/>
    </row>
    <row r="3017" spans="2:8" x14ac:dyDescent="0.3">
      <c r="B3017" s="155"/>
      <c r="C3017" s="151"/>
      <c r="D3017" s="151"/>
      <c r="E3017" s="152"/>
      <c r="F3017" s="151"/>
      <c r="G3017" s="151"/>
      <c r="H3017" s="36"/>
    </row>
    <row r="3018" spans="2:8" x14ac:dyDescent="0.3">
      <c r="B3018" s="155"/>
      <c r="C3018" s="151"/>
      <c r="D3018" s="151"/>
      <c r="E3018" s="152"/>
      <c r="F3018" s="151"/>
      <c r="G3018" s="151"/>
      <c r="H3018" s="36"/>
    </row>
    <row r="3019" spans="2:8" x14ac:dyDescent="0.3">
      <c r="B3019" s="155"/>
      <c r="C3019" s="151"/>
      <c r="D3019" s="151"/>
      <c r="E3019" s="152"/>
      <c r="F3019" s="151"/>
      <c r="G3019" s="151"/>
      <c r="H3019" s="36"/>
    </row>
    <row r="3020" spans="2:8" x14ac:dyDescent="0.3">
      <c r="B3020" s="155"/>
      <c r="C3020" s="151"/>
      <c r="D3020" s="151"/>
      <c r="E3020" s="152"/>
      <c r="F3020" s="151"/>
      <c r="G3020" s="151"/>
      <c r="H3020" s="36"/>
    </row>
    <row r="3021" spans="2:8" x14ac:dyDescent="0.3">
      <c r="B3021" s="155"/>
      <c r="C3021" s="151"/>
      <c r="D3021" s="151"/>
      <c r="E3021" s="152"/>
      <c r="F3021" s="151"/>
      <c r="G3021" s="151"/>
      <c r="H3021" s="36"/>
    </row>
    <row r="3022" spans="2:8" x14ac:dyDescent="0.3">
      <c r="B3022" s="155"/>
      <c r="C3022" s="151"/>
      <c r="D3022" s="151"/>
      <c r="E3022" s="152"/>
      <c r="F3022" s="151"/>
      <c r="G3022" s="151"/>
      <c r="H3022" s="36"/>
    </row>
    <row r="3023" spans="2:8" x14ac:dyDescent="0.3">
      <c r="B3023" s="155"/>
      <c r="C3023" s="151"/>
      <c r="D3023" s="151"/>
      <c r="E3023" s="152"/>
      <c r="F3023" s="151"/>
      <c r="G3023" s="151"/>
      <c r="H3023" s="36"/>
    </row>
    <row r="3024" spans="2:8" x14ac:dyDescent="0.3">
      <c r="B3024" s="155"/>
      <c r="C3024" s="151"/>
      <c r="D3024" s="151"/>
      <c r="E3024" s="152"/>
      <c r="F3024" s="151"/>
      <c r="G3024" s="151"/>
      <c r="H3024" s="36"/>
    </row>
    <row r="3025" spans="2:8" x14ac:dyDescent="0.3">
      <c r="B3025" s="155"/>
      <c r="C3025" s="151"/>
      <c r="D3025" s="151"/>
      <c r="E3025" s="152"/>
      <c r="F3025" s="151"/>
      <c r="G3025" s="151"/>
      <c r="H3025" s="36"/>
    </row>
    <row r="3026" spans="2:8" x14ac:dyDescent="0.3">
      <c r="B3026" s="155"/>
      <c r="C3026" s="151"/>
      <c r="D3026" s="151"/>
      <c r="E3026" s="152"/>
      <c r="F3026" s="151"/>
      <c r="G3026" s="151"/>
      <c r="H3026" s="36"/>
    </row>
    <row r="3027" spans="2:8" x14ac:dyDescent="0.3">
      <c r="B3027" s="155"/>
      <c r="C3027" s="151"/>
      <c r="D3027" s="151"/>
      <c r="E3027" s="152"/>
      <c r="F3027" s="151"/>
      <c r="G3027" s="151"/>
      <c r="H3027" s="36"/>
    </row>
    <row r="3028" spans="2:8" x14ac:dyDescent="0.3">
      <c r="B3028" s="155"/>
      <c r="C3028" s="151"/>
      <c r="D3028" s="151"/>
      <c r="E3028" s="152"/>
      <c r="F3028" s="151"/>
      <c r="G3028" s="151"/>
      <c r="H3028" s="36"/>
    </row>
    <row r="3029" spans="2:8" x14ac:dyDescent="0.3">
      <c r="B3029" s="155"/>
      <c r="C3029" s="151"/>
      <c r="D3029" s="151"/>
      <c r="E3029" s="152"/>
      <c r="F3029" s="151"/>
      <c r="G3029" s="151"/>
      <c r="H3029" s="36"/>
    </row>
    <row r="3030" spans="2:8" x14ac:dyDescent="0.3">
      <c r="B3030" s="155"/>
      <c r="C3030" s="151"/>
      <c r="D3030" s="151"/>
      <c r="E3030" s="152"/>
      <c r="F3030" s="151"/>
      <c r="G3030" s="151"/>
      <c r="H3030" s="36"/>
    </row>
    <row r="3031" spans="2:8" x14ac:dyDescent="0.3">
      <c r="B3031" s="155"/>
      <c r="C3031" s="151"/>
      <c r="D3031" s="151"/>
      <c r="E3031" s="152"/>
      <c r="F3031" s="151"/>
      <c r="G3031" s="151"/>
      <c r="H3031" s="36"/>
    </row>
    <row r="3032" spans="2:8" x14ac:dyDescent="0.3">
      <c r="B3032" s="155"/>
      <c r="C3032" s="151"/>
      <c r="D3032" s="151"/>
      <c r="E3032" s="152"/>
      <c r="F3032" s="151"/>
      <c r="G3032" s="151"/>
      <c r="H3032" s="36"/>
    </row>
    <row r="3033" spans="2:8" x14ac:dyDescent="0.3">
      <c r="B3033" s="155"/>
      <c r="C3033" s="151"/>
      <c r="D3033" s="151"/>
      <c r="E3033" s="152"/>
      <c r="F3033" s="151"/>
      <c r="G3033" s="151"/>
      <c r="H3033" s="36"/>
    </row>
    <row r="3034" spans="2:8" x14ac:dyDescent="0.3">
      <c r="B3034" s="155"/>
      <c r="C3034" s="151"/>
      <c r="D3034" s="151"/>
      <c r="E3034" s="152"/>
      <c r="F3034" s="151"/>
      <c r="G3034" s="151"/>
      <c r="H3034" s="36"/>
    </row>
    <row r="3035" spans="2:8" x14ac:dyDescent="0.3">
      <c r="B3035" s="155"/>
      <c r="C3035" s="151"/>
      <c r="D3035" s="151"/>
      <c r="E3035" s="152"/>
      <c r="F3035" s="151"/>
      <c r="G3035" s="151"/>
      <c r="H3035" s="36"/>
    </row>
    <row r="3036" spans="2:8" x14ac:dyDescent="0.3">
      <c r="B3036" s="155"/>
      <c r="C3036" s="151"/>
      <c r="D3036" s="151"/>
      <c r="E3036" s="152"/>
      <c r="F3036" s="151"/>
      <c r="G3036" s="151"/>
      <c r="H3036" s="36"/>
    </row>
    <row r="3037" spans="2:8" x14ac:dyDescent="0.3">
      <c r="B3037" s="155"/>
      <c r="C3037" s="151"/>
      <c r="D3037" s="151"/>
      <c r="E3037" s="152"/>
      <c r="F3037" s="151"/>
      <c r="G3037" s="151"/>
      <c r="H3037" s="36"/>
    </row>
    <row r="3038" spans="2:8" x14ac:dyDescent="0.3">
      <c r="B3038" s="155"/>
      <c r="C3038" s="151"/>
      <c r="D3038" s="151"/>
      <c r="E3038" s="152"/>
      <c r="F3038" s="151"/>
      <c r="G3038" s="151"/>
      <c r="H3038" s="36"/>
    </row>
    <row r="3039" spans="2:8" x14ac:dyDescent="0.3">
      <c r="B3039" s="155"/>
      <c r="C3039" s="151"/>
      <c r="D3039" s="151"/>
      <c r="E3039" s="152"/>
      <c r="F3039" s="151"/>
      <c r="G3039" s="151"/>
      <c r="H3039" s="36"/>
    </row>
    <row r="3040" spans="2:8" x14ac:dyDescent="0.3">
      <c r="B3040" s="155"/>
      <c r="C3040" s="151"/>
      <c r="D3040" s="151"/>
      <c r="E3040" s="152"/>
      <c r="F3040" s="151"/>
      <c r="G3040" s="151"/>
      <c r="H3040" s="36"/>
    </row>
    <row r="3041" spans="2:8" x14ac:dyDescent="0.3">
      <c r="B3041" s="155"/>
      <c r="C3041" s="151"/>
      <c r="D3041" s="151"/>
      <c r="E3041" s="152"/>
      <c r="F3041" s="151"/>
      <c r="G3041" s="151"/>
      <c r="H3041" s="36"/>
    </row>
    <row r="3042" spans="2:8" x14ac:dyDescent="0.3">
      <c r="B3042" s="155"/>
      <c r="C3042" s="151"/>
      <c r="D3042" s="151"/>
      <c r="E3042" s="152"/>
      <c r="F3042" s="151"/>
      <c r="G3042" s="151"/>
      <c r="H3042" s="36"/>
    </row>
    <row r="3043" spans="2:8" x14ac:dyDescent="0.3">
      <c r="B3043" s="155"/>
      <c r="C3043" s="151"/>
      <c r="D3043" s="151"/>
      <c r="E3043" s="152"/>
      <c r="F3043" s="151"/>
      <c r="G3043" s="151"/>
      <c r="H3043" s="36"/>
    </row>
    <row r="3044" spans="2:8" x14ac:dyDescent="0.3">
      <c r="B3044" s="155"/>
      <c r="C3044" s="151"/>
      <c r="D3044" s="151"/>
      <c r="E3044" s="152"/>
      <c r="F3044" s="151"/>
      <c r="G3044" s="151"/>
      <c r="H3044" s="36"/>
    </row>
    <row r="3045" spans="2:8" x14ac:dyDescent="0.3">
      <c r="B3045" s="155"/>
      <c r="C3045" s="151"/>
      <c r="D3045" s="151"/>
      <c r="E3045" s="152"/>
      <c r="F3045" s="151"/>
      <c r="G3045" s="151"/>
      <c r="H3045" s="36"/>
    </row>
    <row r="3046" spans="2:8" x14ac:dyDescent="0.3">
      <c r="B3046" s="155"/>
      <c r="C3046" s="151"/>
      <c r="D3046" s="151"/>
      <c r="E3046" s="152"/>
      <c r="F3046" s="151"/>
      <c r="G3046" s="151"/>
      <c r="H3046" s="36"/>
    </row>
    <row r="3047" spans="2:8" x14ac:dyDescent="0.3">
      <c r="B3047" s="155"/>
      <c r="C3047" s="151"/>
      <c r="D3047" s="151"/>
      <c r="E3047" s="152"/>
      <c r="F3047" s="151"/>
      <c r="G3047" s="151"/>
      <c r="H3047" s="36"/>
    </row>
    <row r="3048" spans="2:8" x14ac:dyDescent="0.3">
      <c r="B3048" s="155"/>
      <c r="C3048" s="151"/>
      <c r="D3048" s="151"/>
      <c r="E3048" s="152"/>
      <c r="F3048" s="151"/>
      <c r="G3048" s="151"/>
      <c r="H3048" s="36"/>
    </row>
    <row r="3049" spans="2:8" x14ac:dyDescent="0.3">
      <c r="B3049" s="155"/>
      <c r="C3049" s="151"/>
      <c r="D3049" s="151"/>
      <c r="E3049" s="152"/>
      <c r="F3049" s="151"/>
      <c r="G3049" s="151"/>
      <c r="H3049" s="36"/>
    </row>
    <row r="3050" spans="2:8" x14ac:dyDescent="0.3">
      <c r="B3050" s="155"/>
      <c r="C3050" s="151"/>
      <c r="D3050" s="151"/>
      <c r="E3050" s="152"/>
      <c r="F3050" s="151"/>
      <c r="G3050" s="151"/>
      <c r="H3050" s="36"/>
    </row>
    <row r="3051" spans="2:8" x14ac:dyDescent="0.3">
      <c r="B3051" s="155"/>
      <c r="C3051" s="151"/>
      <c r="D3051" s="151"/>
      <c r="E3051" s="152"/>
      <c r="F3051" s="151"/>
      <c r="G3051" s="151"/>
      <c r="H3051" s="36"/>
    </row>
    <row r="3052" spans="2:8" x14ac:dyDescent="0.3">
      <c r="B3052" s="155"/>
      <c r="C3052" s="151"/>
      <c r="D3052" s="151"/>
      <c r="E3052" s="152"/>
      <c r="F3052" s="151"/>
      <c r="G3052" s="151"/>
      <c r="H3052" s="36"/>
    </row>
    <row r="3053" spans="2:8" x14ac:dyDescent="0.3">
      <c r="B3053" s="155"/>
      <c r="C3053" s="151"/>
      <c r="D3053" s="151"/>
      <c r="E3053" s="152"/>
      <c r="F3053" s="151"/>
      <c r="G3053" s="151"/>
      <c r="H3053" s="36"/>
    </row>
    <row r="3054" spans="2:8" x14ac:dyDescent="0.3">
      <c r="B3054" s="155"/>
      <c r="C3054" s="151"/>
      <c r="D3054" s="151"/>
      <c r="E3054" s="152"/>
      <c r="F3054" s="151"/>
      <c r="G3054" s="151"/>
      <c r="H3054" s="36"/>
    </row>
    <row r="3055" spans="2:8" x14ac:dyDescent="0.3">
      <c r="B3055" s="155"/>
      <c r="C3055" s="151"/>
      <c r="D3055" s="151"/>
      <c r="E3055" s="152"/>
      <c r="F3055" s="151"/>
      <c r="G3055" s="151"/>
      <c r="H3055" s="36"/>
    </row>
    <row r="3056" spans="2:8" x14ac:dyDescent="0.3">
      <c r="B3056" s="155"/>
      <c r="C3056" s="151"/>
      <c r="D3056" s="151"/>
      <c r="E3056" s="152"/>
      <c r="F3056" s="151"/>
      <c r="G3056" s="151"/>
      <c r="H3056" s="36"/>
    </row>
    <row r="3057" spans="2:8" x14ac:dyDescent="0.3">
      <c r="B3057" s="155"/>
      <c r="C3057" s="151"/>
      <c r="D3057" s="151"/>
      <c r="E3057" s="152"/>
      <c r="F3057" s="151"/>
      <c r="G3057" s="151"/>
      <c r="H3057" s="36"/>
    </row>
    <row r="3058" spans="2:8" x14ac:dyDescent="0.3">
      <c r="B3058" s="155"/>
      <c r="C3058" s="151"/>
      <c r="D3058" s="151"/>
      <c r="E3058" s="152"/>
      <c r="F3058" s="151"/>
      <c r="G3058" s="151"/>
      <c r="H3058" s="36"/>
    </row>
    <row r="3059" spans="2:8" x14ac:dyDescent="0.3">
      <c r="B3059" s="155"/>
      <c r="C3059" s="151"/>
      <c r="D3059" s="151"/>
      <c r="E3059" s="152"/>
      <c r="F3059" s="151"/>
      <c r="G3059" s="151"/>
      <c r="H3059" s="36"/>
    </row>
    <row r="3060" spans="2:8" x14ac:dyDescent="0.3">
      <c r="B3060" s="155"/>
      <c r="C3060" s="151"/>
      <c r="D3060" s="151"/>
      <c r="E3060" s="152"/>
      <c r="F3060" s="151"/>
      <c r="G3060" s="151"/>
      <c r="H3060" s="36"/>
    </row>
    <row r="3061" spans="2:8" x14ac:dyDescent="0.3">
      <c r="B3061" s="155"/>
      <c r="C3061" s="151"/>
      <c r="D3061" s="151"/>
      <c r="E3061" s="152"/>
      <c r="F3061" s="151"/>
      <c r="G3061" s="151"/>
      <c r="H3061" s="36"/>
    </row>
    <row r="3062" spans="2:8" x14ac:dyDescent="0.3">
      <c r="B3062" s="155"/>
      <c r="C3062" s="151"/>
      <c r="D3062" s="151"/>
      <c r="E3062" s="152"/>
      <c r="F3062" s="151"/>
      <c r="G3062" s="151"/>
      <c r="H3062" s="36"/>
    </row>
    <row r="3063" spans="2:8" x14ac:dyDescent="0.3">
      <c r="B3063" s="155"/>
      <c r="C3063" s="151"/>
      <c r="D3063" s="151"/>
      <c r="E3063" s="152"/>
      <c r="F3063" s="151"/>
      <c r="G3063" s="151"/>
      <c r="H3063" s="36"/>
    </row>
    <row r="3064" spans="2:8" x14ac:dyDescent="0.3">
      <c r="B3064" s="155"/>
      <c r="C3064" s="151"/>
      <c r="D3064" s="151"/>
      <c r="E3064" s="152"/>
      <c r="F3064" s="151"/>
      <c r="G3064" s="151"/>
      <c r="H3064" s="36"/>
    </row>
    <row r="3065" spans="2:8" x14ac:dyDescent="0.3">
      <c r="B3065" s="155"/>
      <c r="C3065" s="151"/>
      <c r="D3065" s="151"/>
      <c r="E3065" s="152"/>
      <c r="F3065" s="151"/>
      <c r="G3065" s="151"/>
      <c r="H3065" s="36"/>
    </row>
    <row r="3066" spans="2:8" x14ac:dyDescent="0.3">
      <c r="B3066" s="155"/>
      <c r="C3066" s="151"/>
      <c r="D3066" s="151"/>
      <c r="E3066" s="152"/>
      <c r="F3066" s="151"/>
      <c r="G3066" s="151"/>
      <c r="H3066" s="36"/>
    </row>
    <row r="3067" spans="2:8" x14ac:dyDescent="0.3">
      <c r="B3067" s="155"/>
      <c r="C3067" s="151"/>
      <c r="D3067" s="151"/>
      <c r="E3067" s="152"/>
      <c r="F3067" s="151"/>
      <c r="G3067" s="151"/>
      <c r="H3067" s="36"/>
    </row>
    <row r="3068" spans="2:8" x14ac:dyDescent="0.3">
      <c r="B3068" s="155"/>
      <c r="C3068" s="151"/>
      <c r="D3068" s="151"/>
      <c r="E3068" s="152"/>
      <c r="F3068" s="151"/>
      <c r="G3068" s="151"/>
      <c r="H3068" s="36"/>
    </row>
    <row r="3069" spans="2:8" x14ac:dyDescent="0.3">
      <c r="B3069" s="155"/>
      <c r="C3069" s="151"/>
      <c r="D3069" s="151"/>
      <c r="E3069" s="152"/>
      <c r="F3069" s="151"/>
      <c r="G3069" s="151"/>
      <c r="H3069" s="36"/>
    </row>
    <row r="3070" spans="2:8" x14ac:dyDescent="0.3">
      <c r="B3070" s="155"/>
      <c r="C3070" s="151"/>
      <c r="D3070" s="151"/>
      <c r="E3070" s="152"/>
      <c r="F3070" s="151"/>
      <c r="G3070" s="151"/>
      <c r="H3070" s="36"/>
    </row>
    <row r="3071" spans="2:8" x14ac:dyDescent="0.3">
      <c r="B3071" s="155"/>
      <c r="C3071" s="151"/>
      <c r="D3071" s="151"/>
      <c r="E3071" s="152"/>
      <c r="F3071" s="151"/>
      <c r="G3071" s="151"/>
      <c r="H3071" s="36"/>
    </row>
    <row r="3072" spans="2:8" x14ac:dyDescent="0.3">
      <c r="B3072" s="155"/>
      <c r="C3072" s="151"/>
      <c r="D3072" s="151"/>
      <c r="E3072" s="152"/>
      <c r="F3072" s="151"/>
      <c r="G3072" s="151"/>
      <c r="H3072" s="36"/>
    </row>
    <row r="3073" spans="2:8" x14ac:dyDescent="0.3">
      <c r="B3073" s="155"/>
      <c r="C3073" s="151"/>
      <c r="D3073" s="151"/>
      <c r="E3073" s="152"/>
      <c r="F3073" s="151"/>
      <c r="G3073" s="151"/>
      <c r="H3073" s="36"/>
    </row>
    <row r="3074" spans="2:8" x14ac:dyDescent="0.3">
      <c r="B3074" s="155"/>
      <c r="C3074" s="151"/>
      <c r="D3074" s="151"/>
      <c r="E3074" s="152"/>
      <c r="F3074" s="151"/>
      <c r="G3074" s="151"/>
      <c r="H3074" s="36"/>
    </row>
    <row r="3075" spans="2:8" x14ac:dyDescent="0.3">
      <c r="B3075" s="155"/>
      <c r="C3075" s="151"/>
      <c r="D3075" s="151"/>
      <c r="E3075" s="152"/>
      <c r="F3075" s="151"/>
      <c r="G3075" s="151"/>
      <c r="H3075" s="36"/>
    </row>
    <row r="3076" spans="2:8" x14ac:dyDescent="0.3">
      <c r="B3076" s="155"/>
      <c r="C3076" s="151"/>
      <c r="D3076" s="151"/>
      <c r="E3076" s="152"/>
      <c r="F3076" s="151"/>
      <c r="G3076" s="151"/>
      <c r="H3076" s="36"/>
    </row>
    <row r="3077" spans="2:8" x14ac:dyDescent="0.3">
      <c r="B3077" s="155"/>
      <c r="C3077" s="151"/>
      <c r="D3077" s="151"/>
      <c r="E3077" s="152"/>
      <c r="F3077" s="151"/>
      <c r="G3077" s="151"/>
      <c r="H3077" s="36"/>
    </row>
    <row r="3078" spans="2:8" x14ac:dyDescent="0.3">
      <c r="B3078" s="155"/>
      <c r="C3078" s="151"/>
      <c r="D3078" s="151"/>
      <c r="E3078" s="152"/>
      <c r="F3078" s="151"/>
      <c r="G3078" s="151"/>
      <c r="H3078" s="36"/>
    </row>
    <row r="3079" spans="2:8" x14ac:dyDescent="0.3">
      <c r="B3079" s="155"/>
      <c r="C3079" s="151"/>
      <c r="D3079" s="151"/>
      <c r="E3079" s="152"/>
      <c r="F3079" s="151"/>
      <c r="G3079" s="151"/>
      <c r="H3079" s="36"/>
    </row>
    <row r="3080" spans="2:8" x14ac:dyDescent="0.3">
      <c r="B3080" s="155"/>
      <c r="C3080" s="151"/>
      <c r="D3080" s="151"/>
      <c r="E3080" s="152"/>
      <c r="F3080" s="151"/>
      <c r="G3080" s="151"/>
      <c r="H3080" s="36"/>
    </row>
    <row r="3081" spans="2:8" x14ac:dyDescent="0.3">
      <c r="B3081" s="155"/>
      <c r="C3081" s="151"/>
      <c r="D3081" s="151"/>
      <c r="E3081" s="152"/>
      <c r="F3081" s="151"/>
      <c r="G3081" s="151"/>
      <c r="H3081" s="36"/>
    </row>
    <row r="3082" spans="2:8" x14ac:dyDescent="0.3">
      <c r="B3082" s="155"/>
      <c r="C3082" s="151"/>
      <c r="D3082" s="151"/>
      <c r="E3082" s="152"/>
      <c r="F3082" s="151"/>
      <c r="G3082" s="151"/>
      <c r="H3082" s="36"/>
    </row>
    <row r="3083" spans="2:8" x14ac:dyDescent="0.3">
      <c r="B3083" s="155"/>
      <c r="C3083" s="151"/>
      <c r="D3083" s="151"/>
      <c r="E3083" s="152"/>
      <c r="F3083" s="151"/>
      <c r="G3083" s="151"/>
      <c r="H3083" s="36"/>
    </row>
    <row r="3084" spans="2:8" x14ac:dyDescent="0.3">
      <c r="B3084" s="155"/>
      <c r="C3084" s="151"/>
      <c r="D3084" s="151"/>
      <c r="E3084" s="152"/>
      <c r="F3084" s="151"/>
      <c r="G3084" s="151"/>
      <c r="H3084" s="36"/>
    </row>
    <row r="3085" spans="2:8" x14ac:dyDescent="0.3">
      <c r="B3085" s="155"/>
      <c r="C3085" s="151"/>
      <c r="D3085" s="151"/>
      <c r="E3085" s="152"/>
      <c r="F3085" s="151"/>
      <c r="G3085" s="151"/>
      <c r="H3085" s="36"/>
    </row>
    <row r="3086" spans="2:8" x14ac:dyDescent="0.3">
      <c r="B3086" s="155"/>
      <c r="C3086" s="151"/>
      <c r="D3086" s="151"/>
      <c r="E3086" s="152"/>
      <c r="F3086" s="151"/>
      <c r="G3086" s="151"/>
      <c r="H3086" s="36"/>
    </row>
    <row r="3087" spans="2:8" x14ac:dyDescent="0.3">
      <c r="B3087" s="155"/>
      <c r="C3087" s="151"/>
      <c r="D3087" s="151"/>
      <c r="E3087" s="152"/>
      <c r="F3087" s="151"/>
      <c r="G3087" s="151"/>
      <c r="H3087" s="36"/>
    </row>
    <row r="3088" spans="2:8" x14ac:dyDescent="0.3">
      <c r="B3088" s="155"/>
      <c r="C3088" s="151"/>
      <c r="D3088" s="151"/>
      <c r="E3088" s="152"/>
      <c r="F3088" s="151"/>
      <c r="G3088" s="151"/>
      <c r="H3088" s="36"/>
    </row>
    <row r="3089" spans="2:8" x14ac:dyDescent="0.3">
      <c r="B3089" s="155"/>
      <c r="C3089" s="151"/>
      <c r="D3089" s="151"/>
      <c r="E3089" s="152"/>
      <c r="F3089" s="151"/>
      <c r="G3089" s="151"/>
      <c r="H3089" s="36"/>
    </row>
    <row r="3090" spans="2:8" x14ac:dyDescent="0.3">
      <c r="B3090" s="155"/>
      <c r="C3090" s="151"/>
      <c r="D3090" s="151"/>
      <c r="E3090" s="152"/>
      <c r="F3090" s="151"/>
      <c r="G3090" s="151"/>
      <c r="H3090" s="36"/>
    </row>
    <row r="3091" spans="2:8" x14ac:dyDescent="0.3">
      <c r="B3091" s="155"/>
      <c r="C3091" s="151"/>
      <c r="D3091" s="151"/>
      <c r="E3091" s="152"/>
      <c r="F3091" s="151"/>
      <c r="G3091" s="151"/>
      <c r="H3091" s="36"/>
    </row>
    <row r="3092" spans="2:8" x14ac:dyDescent="0.3">
      <c r="B3092" s="155"/>
      <c r="C3092" s="151"/>
      <c r="D3092" s="151"/>
      <c r="E3092" s="152"/>
      <c r="F3092" s="151"/>
      <c r="G3092" s="151"/>
      <c r="H3092" s="36"/>
    </row>
    <row r="3093" spans="2:8" x14ac:dyDescent="0.3">
      <c r="B3093" s="155"/>
      <c r="C3093" s="151"/>
      <c r="D3093" s="151"/>
      <c r="E3093" s="152"/>
      <c r="F3093" s="151"/>
      <c r="G3093" s="151"/>
      <c r="H3093" s="36"/>
    </row>
    <row r="3094" spans="2:8" x14ac:dyDescent="0.3">
      <c r="B3094" s="155"/>
      <c r="C3094" s="151"/>
      <c r="D3094" s="151"/>
      <c r="E3094" s="152"/>
      <c r="F3094" s="151"/>
      <c r="G3094" s="151"/>
      <c r="H3094" s="36"/>
    </row>
    <row r="3095" spans="2:8" x14ac:dyDescent="0.3">
      <c r="B3095" s="155"/>
      <c r="C3095" s="151"/>
      <c r="D3095" s="151"/>
      <c r="E3095" s="152"/>
      <c r="F3095" s="151"/>
      <c r="G3095" s="151"/>
      <c r="H3095" s="36"/>
    </row>
    <row r="3096" spans="2:8" x14ac:dyDescent="0.3">
      <c r="B3096" s="155"/>
      <c r="C3096" s="151"/>
      <c r="D3096" s="151"/>
      <c r="E3096" s="152"/>
      <c r="F3096" s="151"/>
      <c r="G3096" s="151"/>
      <c r="H3096" s="36"/>
    </row>
    <row r="3097" spans="2:8" x14ac:dyDescent="0.3">
      <c r="B3097" s="155"/>
      <c r="C3097" s="151"/>
      <c r="D3097" s="151"/>
      <c r="E3097" s="152"/>
      <c r="F3097" s="151"/>
      <c r="G3097" s="151"/>
      <c r="H3097" s="36"/>
    </row>
    <row r="3098" spans="2:8" x14ac:dyDescent="0.3">
      <c r="B3098" s="155"/>
      <c r="C3098" s="151"/>
      <c r="D3098" s="151"/>
      <c r="E3098" s="152"/>
      <c r="F3098" s="151"/>
      <c r="G3098" s="151"/>
      <c r="H3098" s="36"/>
    </row>
    <row r="3099" spans="2:8" x14ac:dyDescent="0.3">
      <c r="B3099" s="155"/>
      <c r="C3099" s="151"/>
      <c r="D3099" s="151"/>
      <c r="E3099" s="152"/>
      <c r="F3099" s="151"/>
      <c r="G3099" s="151"/>
      <c r="H3099" s="36"/>
    </row>
    <row r="3100" spans="2:8" x14ac:dyDescent="0.3">
      <c r="B3100" s="155"/>
      <c r="C3100" s="151"/>
      <c r="D3100" s="151"/>
      <c r="E3100" s="152"/>
      <c r="F3100" s="151"/>
      <c r="G3100" s="151"/>
      <c r="H3100" s="36"/>
    </row>
    <row r="3101" spans="2:8" x14ac:dyDescent="0.3">
      <c r="B3101" s="155"/>
      <c r="C3101" s="151"/>
      <c r="D3101" s="151"/>
      <c r="E3101" s="152"/>
      <c r="F3101" s="151"/>
      <c r="G3101" s="151"/>
      <c r="H3101" s="36"/>
    </row>
    <row r="3102" spans="2:8" x14ac:dyDescent="0.3">
      <c r="B3102" s="155"/>
      <c r="C3102" s="151"/>
      <c r="D3102" s="151"/>
      <c r="E3102" s="152"/>
      <c r="F3102" s="151"/>
      <c r="G3102" s="151"/>
      <c r="H3102" s="36"/>
    </row>
    <row r="3103" spans="2:8" x14ac:dyDescent="0.3">
      <c r="B3103" s="155"/>
      <c r="C3103" s="151"/>
      <c r="D3103" s="151"/>
      <c r="E3103" s="152"/>
      <c r="F3103" s="151"/>
      <c r="G3103" s="151"/>
      <c r="H3103" s="36"/>
    </row>
    <row r="3104" spans="2:8" x14ac:dyDescent="0.3">
      <c r="B3104" s="155"/>
      <c r="C3104" s="151"/>
      <c r="D3104" s="151"/>
      <c r="E3104" s="152"/>
      <c r="F3104" s="151"/>
      <c r="G3104" s="151"/>
      <c r="H3104" s="36"/>
    </row>
    <row r="3105" spans="2:8" x14ac:dyDescent="0.3">
      <c r="B3105" s="155"/>
      <c r="C3105" s="151"/>
      <c r="D3105" s="151"/>
      <c r="E3105" s="152"/>
      <c r="F3105" s="151"/>
      <c r="G3105" s="151"/>
      <c r="H3105" s="36"/>
    </row>
    <row r="3106" spans="2:8" x14ac:dyDescent="0.3">
      <c r="B3106" s="155"/>
      <c r="C3106" s="151"/>
      <c r="D3106" s="151"/>
      <c r="E3106" s="152"/>
      <c r="F3106" s="151"/>
      <c r="G3106" s="151"/>
      <c r="H3106" s="36"/>
    </row>
    <row r="3107" spans="2:8" x14ac:dyDescent="0.3">
      <c r="B3107" s="155"/>
      <c r="C3107" s="151"/>
      <c r="D3107" s="151"/>
      <c r="E3107" s="152"/>
      <c r="F3107" s="151"/>
      <c r="G3107" s="151"/>
      <c r="H3107" s="36"/>
    </row>
    <row r="3108" spans="2:8" x14ac:dyDescent="0.3">
      <c r="B3108" s="155"/>
      <c r="C3108" s="151"/>
      <c r="D3108" s="151"/>
      <c r="E3108" s="152"/>
      <c r="F3108" s="151"/>
      <c r="G3108" s="151"/>
      <c r="H3108" s="36"/>
    </row>
    <row r="3109" spans="2:8" x14ac:dyDescent="0.3">
      <c r="B3109" s="155"/>
      <c r="C3109" s="151"/>
      <c r="D3109" s="151"/>
      <c r="E3109" s="152"/>
      <c r="F3109" s="151"/>
      <c r="G3109" s="151"/>
      <c r="H3109" s="36"/>
    </row>
    <row r="3110" spans="2:8" x14ac:dyDescent="0.3">
      <c r="B3110" s="155"/>
      <c r="C3110" s="151"/>
      <c r="D3110" s="151"/>
      <c r="E3110" s="152"/>
      <c r="F3110" s="151"/>
      <c r="G3110" s="151"/>
      <c r="H3110" s="36"/>
    </row>
    <row r="3111" spans="2:8" x14ac:dyDescent="0.3">
      <c r="B3111" s="155"/>
      <c r="C3111" s="151"/>
      <c r="D3111" s="151"/>
      <c r="E3111" s="152"/>
      <c r="F3111" s="151"/>
      <c r="G3111" s="151"/>
      <c r="H3111" s="36"/>
    </row>
    <row r="3112" spans="2:8" x14ac:dyDescent="0.3">
      <c r="B3112" s="155"/>
      <c r="C3112" s="151"/>
      <c r="D3112" s="151"/>
      <c r="E3112" s="152"/>
      <c r="F3112" s="151"/>
      <c r="G3112" s="151"/>
      <c r="H3112" s="36"/>
    </row>
    <row r="3113" spans="2:8" x14ac:dyDescent="0.3">
      <c r="B3113" s="155"/>
      <c r="C3113" s="151"/>
      <c r="D3113" s="151"/>
      <c r="E3113" s="152"/>
      <c r="F3113" s="151"/>
      <c r="G3113" s="151"/>
      <c r="H3113" s="36"/>
    </row>
    <row r="3114" spans="2:8" x14ac:dyDescent="0.3">
      <c r="B3114" s="155"/>
      <c r="C3114" s="151"/>
      <c r="D3114" s="151"/>
      <c r="E3114" s="152"/>
      <c r="F3114" s="151"/>
      <c r="G3114" s="151"/>
      <c r="H3114" s="36"/>
    </row>
    <row r="3115" spans="2:8" x14ac:dyDescent="0.3">
      <c r="B3115" s="155"/>
      <c r="C3115" s="151"/>
      <c r="D3115" s="151"/>
      <c r="E3115" s="152"/>
      <c r="F3115" s="151"/>
      <c r="G3115" s="151"/>
      <c r="H3115" s="36"/>
    </row>
    <row r="3116" spans="2:8" x14ac:dyDescent="0.3">
      <c r="B3116" s="155"/>
      <c r="C3116" s="151"/>
      <c r="D3116" s="151"/>
      <c r="E3116" s="152"/>
      <c r="F3116" s="151"/>
      <c r="G3116" s="151"/>
      <c r="H3116" s="36"/>
    </row>
    <row r="3117" spans="2:8" x14ac:dyDescent="0.3">
      <c r="B3117" s="155"/>
      <c r="C3117" s="151"/>
      <c r="D3117" s="151"/>
      <c r="E3117" s="152"/>
      <c r="F3117" s="151"/>
      <c r="G3117" s="151"/>
      <c r="H3117" s="36"/>
    </row>
    <row r="3118" spans="2:8" x14ac:dyDescent="0.3">
      <c r="B3118" s="155"/>
      <c r="C3118" s="151"/>
      <c r="D3118" s="151"/>
      <c r="E3118" s="152"/>
      <c r="F3118" s="151"/>
      <c r="G3118" s="151"/>
      <c r="H3118" s="36"/>
    </row>
    <row r="3119" spans="2:8" x14ac:dyDescent="0.3">
      <c r="B3119" s="155"/>
      <c r="C3119" s="151"/>
      <c r="D3119" s="151"/>
      <c r="E3119" s="152"/>
      <c r="F3119" s="151"/>
      <c r="G3119" s="151"/>
      <c r="H3119" s="36"/>
    </row>
    <row r="3120" spans="2:8" x14ac:dyDescent="0.3">
      <c r="B3120" s="155"/>
      <c r="C3120" s="151"/>
      <c r="D3120" s="151"/>
      <c r="E3120" s="152"/>
      <c r="F3120" s="151"/>
      <c r="G3120" s="151"/>
      <c r="H3120" s="36"/>
    </row>
    <row r="3121" spans="2:8" x14ac:dyDescent="0.3">
      <c r="B3121" s="155"/>
      <c r="C3121" s="151"/>
      <c r="D3121" s="151"/>
      <c r="E3121" s="152"/>
      <c r="F3121" s="151"/>
      <c r="G3121" s="151"/>
      <c r="H3121" s="36"/>
    </row>
    <row r="3122" spans="2:8" x14ac:dyDescent="0.3">
      <c r="B3122" s="155"/>
      <c r="C3122" s="151"/>
      <c r="D3122" s="151"/>
      <c r="E3122" s="152"/>
      <c r="F3122" s="151"/>
      <c r="G3122" s="151"/>
      <c r="H3122" s="36"/>
    </row>
    <row r="3123" spans="2:8" x14ac:dyDescent="0.3">
      <c r="B3123" s="155"/>
      <c r="C3123" s="151"/>
      <c r="D3123" s="151"/>
      <c r="E3123" s="152"/>
      <c r="F3123" s="151"/>
      <c r="G3123" s="151"/>
      <c r="H3123" s="36"/>
    </row>
    <row r="3124" spans="2:8" x14ac:dyDescent="0.3">
      <c r="B3124" s="155"/>
      <c r="C3124" s="151"/>
      <c r="D3124" s="151"/>
      <c r="E3124" s="152"/>
      <c r="F3124" s="151"/>
      <c r="G3124" s="151"/>
      <c r="H3124" s="36"/>
    </row>
    <row r="3125" spans="2:8" x14ac:dyDescent="0.3">
      <c r="B3125" s="155"/>
      <c r="C3125" s="151"/>
      <c r="D3125" s="151"/>
      <c r="E3125" s="152"/>
      <c r="F3125" s="151"/>
      <c r="G3125" s="151"/>
      <c r="H3125" s="36"/>
    </row>
    <row r="3126" spans="2:8" x14ac:dyDescent="0.3">
      <c r="B3126" s="155"/>
      <c r="C3126" s="151"/>
      <c r="D3126" s="151"/>
      <c r="E3126" s="152"/>
      <c r="F3126" s="151"/>
      <c r="G3126" s="151"/>
      <c r="H3126" s="36"/>
    </row>
    <row r="3127" spans="2:8" x14ac:dyDescent="0.3">
      <c r="B3127" s="155"/>
      <c r="C3127" s="151"/>
      <c r="D3127" s="151"/>
      <c r="E3127" s="152"/>
      <c r="F3127" s="151"/>
      <c r="G3127" s="151"/>
      <c r="H3127" s="36"/>
    </row>
    <row r="3128" spans="2:8" x14ac:dyDescent="0.3">
      <c r="B3128" s="155"/>
      <c r="C3128" s="151"/>
      <c r="D3128" s="151"/>
      <c r="E3128" s="152"/>
      <c r="F3128" s="151"/>
      <c r="G3128" s="151"/>
      <c r="H3128" s="36"/>
    </row>
    <row r="3129" spans="2:8" x14ac:dyDescent="0.3">
      <c r="B3129" s="155"/>
      <c r="C3129" s="151"/>
      <c r="D3129" s="151"/>
      <c r="E3129" s="152"/>
      <c r="F3129" s="151"/>
      <c r="G3129" s="151"/>
      <c r="H3129" s="36"/>
    </row>
    <row r="3130" spans="2:8" x14ac:dyDescent="0.3">
      <c r="B3130" s="155"/>
      <c r="C3130" s="151"/>
      <c r="D3130" s="151"/>
      <c r="E3130" s="152"/>
      <c r="F3130" s="151"/>
      <c r="G3130" s="151"/>
      <c r="H3130" s="36"/>
    </row>
    <row r="3131" spans="2:8" x14ac:dyDescent="0.3">
      <c r="B3131" s="155"/>
      <c r="C3131" s="151"/>
      <c r="D3131" s="151"/>
      <c r="E3131" s="152"/>
      <c r="F3131" s="151"/>
      <c r="G3131" s="151"/>
      <c r="H3131" s="36"/>
    </row>
    <row r="3132" spans="2:8" x14ac:dyDescent="0.3">
      <c r="B3132" s="155"/>
      <c r="C3132" s="151"/>
      <c r="D3132" s="151"/>
      <c r="E3132" s="152"/>
      <c r="F3132" s="151"/>
      <c r="G3132" s="151"/>
      <c r="H3132" s="36"/>
    </row>
    <row r="3133" spans="2:8" x14ac:dyDescent="0.3">
      <c r="B3133" s="155"/>
      <c r="C3133" s="151"/>
      <c r="D3133" s="151"/>
      <c r="E3133" s="152"/>
      <c r="F3133" s="151"/>
      <c r="G3133" s="151"/>
      <c r="H3133" s="36"/>
    </row>
    <row r="3134" spans="2:8" x14ac:dyDescent="0.3">
      <c r="B3134" s="155"/>
      <c r="C3134" s="151"/>
      <c r="D3134" s="151"/>
      <c r="E3134" s="152"/>
      <c r="F3134" s="151"/>
      <c r="G3134" s="151"/>
      <c r="H3134" s="36"/>
    </row>
    <row r="3135" spans="2:8" x14ac:dyDescent="0.3">
      <c r="B3135" s="155"/>
      <c r="C3135" s="151"/>
      <c r="D3135" s="151"/>
      <c r="E3135" s="152"/>
      <c r="F3135" s="151"/>
      <c r="G3135" s="151"/>
      <c r="H3135" s="36"/>
    </row>
    <row r="3136" spans="2:8" x14ac:dyDescent="0.3">
      <c r="B3136" s="155"/>
      <c r="C3136" s="151"/>
      <c r="D3136" s="151"/>
      <c r="E3136" s="152"/>
      <c r="F3136" s="151"/>
      <c r="G3136" s="151"/>
      <c r="H3136" s="36"/>
    </row>
    <row r="3137" spans="2:8" x14ac:dyDescent="0.3">
      <c r="B3137" s="155"/>
      <c r="C3137" s="151"/>
      <c r="D3137" s="151"/>
      <c r="E3137" s="152"/>
      <c r="F3137" s="151"/>
      <c r="G3137" s="151"/>
      <c r="H3137" s="36"/>
    </row>
    <row r="3138" spans="2:8" x14ac:dyDescent="0.3">
      <c r="B3138" s="155"/>
      <c r="C3138" s="151"/>
      <c r="D3138" s="151"/>
      <c r="E3138" s="152"/>
      <c r="F3138" s="151"/>
      <c r="G3138" s="151"/>
      <c r="H3138" s="36"/>
    </row>
    <row r="3139" spans="2:8" x14ac:dyDescent="0.3">
      <c r="B3139" s="155"/>
      <c r="C3139" s="151"/>
      <c r="D3139" s="151"/>
      <c r="E3139" s="152"/>
      <c r="F3139" s="151"/>
      <c r="G3139" s="151"/>
      <c r="H3139" s="36"/>
    </row>
    <row r="3140" spans="2:8" x14ac:dyDescent="0.3">
      <c r="B3140" s="155"/>
      <c r="C3140" s="151"/>
      <c r="D3140" s="151"/>
      <c r="E3140" s="152"/>
      <c r="F3140" s="151"/>
      <c r="G3140" s="151"/>
      <c r="H3140" s="36"/>
    </row>
    <row r="3141" spans="2:8" x14ac:dyDescent="0.3">
      <c r="B3141" s="155"/>
      <c r="C3141" s="151"/>
      <c r="D3141" s="151"/>
      <c r="E3141" s="152"/>
      <c r="F3141" s="151"/>
      <c r="G3141" s="151"/>
      <c r="H3141" s="36"/>
    </row>
    <row r="3142" spans="2:8" x14ac:dyDescent="0.3">
      <c r="B3142" s="155"/>
      <c r="C3142" s="151"/>
      <c r="D3142" s="151"/>
      <c r="E3142" s="152"/>
      <c r="F3142" s="151"/>
      <c r="G3142" s="151"/>
      <c r="H3142" s="36"/>
    </row>
    <row r="3143" spans="2:8" x14ac:dyDescent="0.3">
      <c r="B3143" s="155"/>
      <c r="C3143" s="151"/>
      <c r="D3143" s="151"/>
      <c r="E3143" s="152"/>
      <c r="F3143" s="151"/>
      <c r="G3143" s="151"/>
      <c r="H3143" s="36"/>
    </row>
    <row r="3144" spans="2:8" x14ac:dyDescent="0.3">
      <c r="B3144" s="155"/>
      <c r="C3144" s="151"/>
      <c r="D3144" s="151"/>
      <c r="E3144" s="152"/>
      <c r="F3144" s="151"/>
      <c r="G3144" s="151"/>
      <c r="H3144" s="36"/>
    </row>
    <row r="3145" spans="2:8" x14ac:dyDescent="0.3">
      <c r="B3145" s="155"/>
      <c r="C3145" s="151"/>
      <c r="D3145" s="151"/>
      <c r="E3145" s="152"/>
      <c r="F3145" s="151"/>
      <c r="G3145" s="151"/>
      <c r="H3145" s="36"/>
    </row>
    <row r="3146" spans="2:8" x14ac:dyDescent="0.3">
      <c r="B3146" s="155"/>
      <c r="C3146" s="151"/>
      <c r="D3146" s="151"/>
      <c r="E3146" s="152"/>
      <c r="F3146" s="151"/>
      <c r="G3146" s="151"/>
      <c r="H3146" s="36"/>
    </row>
    <row r="3147" spans="2:8" x14ac:dyDescent="0.3">
      <c r="B3147" s="155"/>
      <c r="C3147" s="151"/>
      <c r="D3147" s="151"/>
      <c r="E3147" s="152"/>
      <c r="F3147" s="151"/>
      <c r="G3147" s="151"/>
      <c r="H3147" s="36"/>
    </row>
    <row r="3148" spans="2:8" x14ac:dyDescent="0.3">
      <c r="B3148" s="155"/>
      <c r="C3148" s="151"/>
      <c r="D3148" s="151"/>
      <c r="E3148" s="152"/>
      <c r="F3148" s="151"/>
      <c r="G3148" s="151"/>
      <c r="H3148" s="36"/>
    </row>
    <row r="3149" spans="2:8" x14ac:dyDescent="0.3">
      <c r="B3149" s="155"/>
      <c r="C3149" s="151"/>
      <c r="D3149" s="151"/>
      <c r="E3149" s="152"/>
      <c r="F3149" s="151"/>
      <c r="G3149" s="151"/>
      <c r="H3149" s="36"/>
    </row>
    <row r="3150" spans="2:8" x14ac:dyDescent="0.3">
      <c r="B3150" s="155"/>
      <c r="C3150" s="151"/>
      <c r="D3150" s="151"/>
      <c r="E3150" s="152"/>
      <c r="F3150" s="151"/>
      <c r="G3150" s="151"/>
      <c r="H3150" s="36"/>
    </row>
    <row r="3151" spans="2:8" x14ac:dyDescent="0.3">
      <c r="B3151" s="155"/>
      <c r="C3151" s="151"/>
      <c r="D3151" s="151"/>
      <c r="E3151" s="152"/>
      <c r="F3151" s="151"/>
      <c r="G3151" s="151"/>
      <c r="H3151" s="36"/>
    </row>
    <row r="3152" spans="2:8" x14ac:dyDescent="0.3">
      <c r="B3152" s="155"/>
      <c r="C3152" s="151"/>
      <c r="D3152" s="151"/>
      <c r="E3152" s="152"/>
      <c r="F3152" s="151"/>
      <c r="G3152" s="151"/>
      <c r="H3152" s="36"/>
    </row>
    <row r="3153" spans="2:8" x14ac:dyDescent="0.3">
      <c r="B3153" s="155"/>
      <c r="C3153" s="151"/>
      <c r="D3153" s="151"/>
      <c r="E3153" s="152"/>
      <c r="F3153" s="151"/>
      <c r="G3153" s="151"/>
      <c r="H3153" s="36"/>
    </row>
    <row r="3154" spans="2:8" x14ac:dyDescent="0.3">
      <c r="B3154" s="155"/>
      <c r="C3154" s="151"/>
      <c r="D3154" s="151"/>
      <c r="E3154" s="152"/>
      <c r="F3154" s="151"/>
      <c r="G3154" s="151"/>
      <c r="H3154" s="36"/>
    </row>
    <row r="3155" spans="2:8" x14ac:dyDescent="0.3">
      <c r="B3155" s="155"/>
      <c r="C3155" s="151"/>
      <c r="D3155" s="151"/>
      <c r="E3155" s="152"/>
      <c r="F3155" s="151"/>
      <c r="G3155" s="151"/>
      <c r="H3155" s="36"/>
    </row>
    <row r="3156" spans="2:8" x14ac:dyDescent="0.3">
      <c r="B3156" s="155"/>
      <c r="C3156" s="151"/>
      <c r="D3156" s="151"/>
      <c r="E3156" s="152"/>
      <c r="F3156" s="151"/>
      <c r="G3156" s="151"/>
      <c r="H3156" s="36"/>
    </row>
    <row r="3157" spans="2:8" x14ac:dyDescent="0.3">
      <c r="B3157" s="155"/>
      <c r="C3157" s="151"/>
      <c r="D3157" s="151"/>
      <c r="E3157" s="152"/>
      <c r="F3157" s="151"/>
      <c r="G3157" s="151"/>
      <c r="H3157" s="36"/>
    </row>
    <row r="3158" spans="2:8" x14ac:dyDescent="0.3">
      <c r="B3158" s="155"/>
      <c r="C3158" s="151"/>
      <c r="D3158" s="151"/>
      <c r="E3158" s="152"/>
      <c r="F3158" s="151"/>
      <c r="G3158" s="151"/>
      <c r="H3158" s="36"/>
    </row>
    <row r="3159" spans="2:8" x14ac:dyDescent="0.3">
      <c r="B3159" s="155"/>
      <c r="C3159" s="151"/>
      <c r="D3159" s="151"/>
      <c r="E3159" s="152"/>
      <c r="F3159" s="151"/>
      <c r="G3159" s="151"/>
      <c r="H3159" s="36"/>
    </row>
    <row r="3160" spans="2:8" x14ac:dyDescent="0.3">
      <c r="B3160" s="155"/>
      <c r="C3160" s="151"/>
      <c r="D3160" s="151"/>
      <c r="E3160" s="152"/>
      <c r="F3160" s="151"/>
      <c r="G3160" s="151"/>
      <c r="H3160" s="36"/>
    </row>
    <row r="3161" spans="2:8" x14ac:dyDescent="0.3">
      <c r="B3161" s="155"/>
      <c r="C3161" s="151"/>
      <c r="D3161" s="151"/>
      <c r="E3161" s="152"/>
      <c r="F3161" s="151"/>
      <c r="G3161" s="151"/>
      <c r="H3161" s="36"/>
    </row>
    <row r="3162" spans="2:8" x14ac:dyDescent="0.3">
      <c r="B3162" s="155"/>
      <c r="C3162" s="151"/>
      <c r="D3162" s="151"/>
      <c r="E3162" s="152"/>
      <c r="F3162" s="151"/>
      <c r="G3162" s="151"/>
      <c r="H3162" s="36"/>
    </row>
    <row r="3163" spans="2:8" x14ac:dyDescent="0.3">
      <c r="B3163" s="155"/>
      <c r="C3163" s="151"/>
      <c r="D3163" s="151"/>
      <c r="E3163" s="152"/>
      <c r="F3163" s="151"/>
      <c r="G3163" s="151"/>
      <c r="H3163" s="36"/>
    </row>
    <row r="3164" spans="2:8" x14ac:dyDescent="0.3">
      <c r="B3164" s="155"/>
      <c r="C3164" s="151"/>
      <c r="D3164" s="151"/>
      <c r="E3164" s="152"/>
      <c r="F3164" s="151"/>
      <c r="G3164" s="151"/>
      <c r="H3164" s="36"/>
    </row>
    <row r="3165" spans="2:8" x14ac:dyDescent="0.3">
      <c r="B3165" s="155"/>
      <c r="C3165" s="151"/>
      <c r="D3165" s="151"/>
      <c r="E3165" s="152"/>
      <c r="F3165" s="151"/>
      <c r="G3165" s="151"/>
      <c r="H3165" s="36"/>
    </row>
    <row r="3166" spans="2:8" x14ac:dyDescent="0.3">
      <c r="B3166" s="155"/>
      <c r="C3166" s="151"/>
      <c r="D3166" s="151"/>
      <c r="E3166" s="152"/>
      <c r="F3166" s="151"/>
      <c r="G3166" s="151"/>
      <c r="H3166" s="36"/>
    </row>
    <row r="3167" spans="2:8" x14ac:dyDescent="0.3">
      <c r="B3167" s="155"/>
      <c r="C3167" s="151"/>
      <c r="D3167" s="151"/>
      <c r="E3167" s="152"/>
      <c r="F3167" s="151"/>
      <c r="G3167" s="151"/>
      <c r="H3167" s="36"/>
    </row>
    <row r="3168" spans="2:8" x14ac:dyDescent="0.3">
      <c r="B3168" s="155"/>
      <c r="C3168" s="151"/>
      <c r="D3168" s="151"/>
      <c r="E3168" s="152"/>
      <c r="F3168" s="151"/>
      <c r="G3168" s="151"/>
      <c r="H3168" s="36"/>
    </row>
    <row r="3169" spans="2:8" x14ac:dyDescent="0.3">
      <c r="B3169" s="155"/>
      <c r="C3169" s="151"/>
      <c r="D3169" s="151"/>
      <c r="E3169" s="152"/>
      <c r="F3169" s="151"/>
      <c r="G3169" s="151"/>
      <c r="H3169" s="36"/>
    </row>
    <row r="3170" spans="2:8" x14ac:dyDescent="0.3">
      <c r="B3170" s="155"/>
      <c r="C3170" s="151"/>
      <c r="D3170" s="151"/>
      <c r="E3170" s="152"/>
      <c r="F3170" s="151"/>
      <c r="G3170" s="151"/>
      <c r="H3170" s="36"/>
    </row>
    <row r="3171" spans="2:8" x14ac:dyDescent="0.3">
      <c r="B3171" s="155"/>
      <c r="C3171" s="151"/>
      <c r="D3171" s="151"/>
      <c r="E3171" s="152"/>
      <c r="F3171" s="151"/>
      <c r="G3171" s="151"/>
      <c r="H3171" s="36"/>
    </row>
    <row r="3172" spans="2:8" x14ac:dyDescent="0.3">
      <c r="B3172" s="155"/>
      <c r="C3172" s="151"/>
      <c r="D3172" s="151"/>
      <c r="E3172" s="152"/>
      <c r="F3172" s="151"/>
      <c r="G3172" s="151"/>
      <c r="H3172" s="36"/>
    </row>
    <row r="3173" spans="2:8" x14ac:dyDescent="0.3">
      <c r="B3173" s="155"/>
      <c r="C3173" s="151"/>
      <c r="D3173" s="151"/>
      <c r="E3173" s="152"/>
      <c r="F3173" s="151"/>
      <c r="G3173" s="151"/>
      <c r="H3173" s="36"/>
    </row>
    <row r="3174" spans="2:8" x14ac:dyDescent="0.3">
      <c r="B3174" s="155"/>
      <c r="C3174" s="151"/>
      <c r="D3174" s="151"/>
      <c r="E3174" s="152"/>
      <c r="F3174" s="151"/>
      <c r="G3174" s="151"/>
      <c r="H3174" s="36"/>
    </row>
    <row r="3175" spans="2:8" x14ac:dyDescent="0.3">
      <c r="B3175" s="155"/>
      <c r="C3175" s="151"/>
      <c r="D3175" s="151"/>
      <c r="E3175" s="152"/>
      <c r="F3175" s="151"/>
      <c r="G3175" s="151"/>
      <c r="H3175" s="36"/>
    </row>
    <row r="3176" spans="2:8" x14ac:dyDescent="0.3">
      <c r="B3176" s="155"/>
      <c r="C3176" s="151"/>
      <c r="D3176" s="151"/>
      <c r="E3176" s="152"/>
      <c r="F3176" s="151"/>
      <c r="G3176" s="151"/>
      <c r="H3176" s="36"/>
    </row>
    <row r="3177" spans="2:8" x14ac:dyDescent="0.3">
      <c r="B3177" s="155"/>
      <c r="C3177" s="151"/>
      <c r="D3177" s="151"/>
      <c r="E3177" s="152"/>
      <c r="F3177" s="151"/>
      <c r="G3177" s="151"/>
      <c r="H3177" s="36"/>
    </row>
    <row r="3178" spans="2:8" x14ac:dyDescent="0.3">
      <c r="B3178" s="155"/>
      <c r="C3178" s="151"/>
      <c r="D3178" s="151"/>
      <c r="E3178" s="152"/>
      <c r="F3178" s="151"/>
      <c r="G3178" s="151"/>
      <c r="H3178" s="36"/>
    </row>
    <row r="3179" spans="2:8" x14ac:dyDescent="0.3">
      <c r="B3179" s="155"/>
      <c r="C3179" s="151"/>
      <c r="D3179" s="151"/>
      <c r="E3179" s="152"/>
      <c r="F3179" s="151"/>
      <c r="G3179" s="151"/>
      <c r="H3179" s="36"/>
    </row>
    <row r="3180" spans="2:8" x14ac:dyDescent="0.3">
      <c r="B3180" s="155"/>
      <c r="C3180" s="151"/>
      <c r="D3180" s="151"/>
      <c r="E3180" s="152"/>
      <c r="F3180" s="151"/>
      <c r="G3180" s="151"/>
      <c r="H3180" s="36"/>
    </row>
    <row r="3181" spans="2:8" x14ac:dyDescent="0.3">
      <c r="B3181" s="155"/>
      <c r="C3181" s="151"/>
      <c r="D3181" s="151"/>
      <c r="E3181" s="152"/>
      <c r="F3181" s="151"/>
      <c r="G3181" s="151"/>
      <c r="H3181" s="36"/>
    </row>
    <row r="3182" spans="2:8" x14ac:dyDescent="0.3">
      <c r="B3182" s="155"/>
      <c r="C3182" s="151"/>
      <c r="D3182" s="151"/>
      <c r="E3182" s="152"/>
      <c r="F3182" s="151"/>
      <c r="G3182" s="151"/>
      <c r="H3182" s="36"/>
    </row>
    <row r="3183" spans="2:8" x14ac:dyDescent="0.3">
      <c r="B3183" s="155"/>
      <c r="C3183" s="151"/>
      <c r="D3183" s="151"/>
      <c r="E3183" s="152"/>
      <c r="F3183" s="151"/>
      <c r="G3183" s="151"/>
      <c r="H3183" s="36"/>
    </row>
    <row r="3184" spans="2:8" x14ac:dyDescent="0.3">
      <c r="B3184" s="155"/>
      <c r="C3184" s="151"/>
      <c r="D3184" s="151"/>
      <c r="E3184" s="152"/>
      <c r="F3184" s="151"/>
      <c r="G3184" s="151"/>
      <c r="H3184" s="36"/>
    </row>
    <row r="3185" spans="2:8" x14ac:dyDescent="0.3">
      <c r="B3185" s="155"/>
      <c r="C3185" s="151"/>
      <c r="D3185" s="151"/>
      <c r="E3185" s="152"/>
      <c r="F3185" s="151"/>
      <c r="G3185" s="151"/>
      <c r="H3185" s="36"/>
    </row>
    <row r="3186" spans="2:8" x14ac:dyDescent="0.3">
      <c r="B3186" s="155"/>
      <c r="C3186" s="151"/>
      <c r="D3186" s="151"/>
      <c r="E3186" s="152"/>
      <c r="F3186" s="151"/>
      <c r="G3186" s="151"/>
      <c r="H3186" s="36"/>
    </row>
    <row r="3187" spans="2:8" x14ac:dyDescent="0.3">
      <c r="B3187" s="155"/>
      <c r="C3187" s="151"/>
      <c r="D3187" s="151"/>
      <c r="E3187" s="152"/>
      <c r="F3187" s="151"/>
      <c r="G3187" s="151"/>
      <c r="H3187" s="36"/>
    </row>
    <row r="3188" spans="2:8" x14ac:dyDescent="0.3">
      <c r="B3188" s="155"/>
      <c r="C3188" s="151"/>
      <c r="D3188" s="151"/>
      <c r="E3188" s="152"/>
      <c r="F3188" s="151"/>
      <c r="G3188" s="151"/>
      <c r="H3188" s="36"/>
    </row>
    <row r="3189" spans="2:8" x14ac:dyDescent="0.3">
      <c r="B3189" s="155"/>
      <c r="C3189" s="151"/>
      <c r="D3189" s="151"/>
      <c r="E3189" s="152"/>
      <c r="F3189" s="151"/>
      <c r="G3189" s="151"/>
      <c r="H3189" s="36"/>
    </row>
    <row r="3190" spans="2:8" x14ac:dyDescent="0.3">
      <c r="B3190" s="155"/>
      <c r="C3190" s="151"/>
      <c r="D3190" s="151"/>
      <c r="E3190" s="152"/>
      <c r="F3190" s="151"/>
      <c r="G3190" s="151"/>
      <c r="H3190" s="36"/>
    </row>
    <row r="3191" spans="2:8" x14ac:dyDescent="0.3">
      <c r="B3191" s="155"/>
      <c r="C3191" s="151"/>
      <c r="D3191" s="151"/>
      <c r="E3191" s="152"/>
      <c r="F3191" s="151"/>
      <c r="G3191" s="151"/>
      <c r="H3191" s="36"/>
    </row>
    <row r="3192" spans="2:8" x14ac:dyDescent="0.3">
      <c r="B3192" s="155"/>
      <c r="C3192" s="151"/>
      <c r="D3192" s="151"/>
      <c r="E3192" s="152"/>
      <c r="F3192" s="151"/>
      <c r="G3192" s="151"/>
      <c r="H3192" s="36"/>
    </row>
    <row r="3193" spans="2:8" x14ac:dyDescent="0.3">
      <c r="B3193" s="155"/>
      <c r="C3193" s="151"/>
      <c r="D3193" s="151"/>
      <c r="E3193" s="152"/>
      <c r="F3193" s="151"/>
      <c r="G3193" s="151"/>
      <c r="H3193" s="36"/>
    </row>
    <row r="3194" spans="2:8" x14ac:dyDescent="0.3">
      <c r="B3194" s="155"/>
      <c r="C3194" s="151"/>
      <c r="D3194" s="151"/>
      <c r="E3194" s="152"/>
      <c r="F3194" s="151"/>
      <c r="G3194" s="151"/>
      <c r="H3194" s="36"/>
    </row>
    <row r="3195" spans="2:8" x14ac:dyDescent="0.3">
      <c r="B3195" s="155"/>
      <c r="C3195" s="151"/>
      <c r="D3195" s="151"/>
      <c r="E3195" s="152"/>
      <c r="F3195" s="151"/>
      <c r="G3195" s="151"/>
      <c r="H3195" s="36"/>
    </row>
    <row r="3196" spans="2:8" x14ac:dyDescent="0.3">
      <c r="B3196" s="155"/>
      <c r="C3196" s="151"/>
      <c r="D3196" s="151"/>
      <c r="E3196" s="152"/>
      <c r="F3196" s="151"/>
      <c r="G3196" s="151"/>
      <c r="H3196" s="36"/>
    </row>
    <row r="3197" spans="2:8" x14ac:dyDescent="0.3">
      <c r="B3197" s="155"/>
      <c r="C3197" s="151"/>
      <c r="D3197" s="151"/>
      <c r="E3197" s="152"/>
      <c r="F3197" s="151"/>
      <c r="G3197" s="151"/>
      <c r="H3197" s="36"/>
    </row>
    <row r="3198" spans="2:8" x14ac:dyDescent="0.3">
      <c r="B3198" s="155"/>
      <c r="C3198" s="151"/>
      <c r="D3198" s="151"/>
      <c r="E3198" s="152"/>
      <c r="F3198" s="151"/>
      <c r="G3198" s="151"/>
      <c r="H3198" s="36"/>
    </row>
    <row r="3199" spans="2:8" x14ac:dyDescent="0.3">
      <c r="B3199" s="155"/>
      <c r="C3199" s="151"/>
      <c r="D3199" s="151"/>
      <c r="E3199" s="152"/>
      <c r="F3199" s="151"/>
      <c r="G3199" s="151"/>
      <c r="H3199" s="36"/>
    </row>
    <row r="3200" spans="2:8" x14ac:dyDescent="0.3">
      <c r="B3200" s="155"/>
      <c r="C3200" s="151"/>
      <c r="D3200" s="151"/>
      <c r="E3200" s="152"/>
      <c r="F3200" s="151"/>
      <c r="G3200" s="151"/>
      <c r="H3200" s="36"/>
    </row>
    <row r="3201" spans="2:8" x14ac:dyDescent="0.3">
      <c r="B3201" s="155"/>
      <c r="C3201" s="151"/>
      <c r="D3201" s="151"/>
      <c r="E3201" s="152"/>
      <c r="F3201" s="151"/>
      <c r="G3201" s="151"/>
      <c r="H3201" s="36"/>
    </row>
    <row r="3202" spans="2:8" x14ac:dyDescent="0.3">
      <c r="B3202" s="155"/>
      <c r="C3202" s="151"/>
      <c r="D3202" s="151"/>
      <c r="E3202" s="152"/>
      <c r="F3202" s="151"/>
      <c r="G3202" s="151"/>
      <c r="H3202" s="36"/>
    </row>
    <row r="3203" spans="2:8" x14ac:dyDescent="0.3">
      <c r="B3203" s="155"/>
      <c r="C3203" s="151"/>
      <c r="D3203" s="151"/>
      <c r="E3203" s="152"/>
      <c r="F3203" s="151"/>
      <c r="G3203" s="151"/>
      <c r="H3203" s="36"/>
    </row>
    <row r="3204" spans="2:8" x14ac:dyDescent="0.3">
      <c r="B3204" s="155"/>
      <c r="C3204" s="151"/>
      <c r="D3204" s="151"/>
      <c r="E3204" s="152"/>
      <c r="F3204" s="151"/>
      <c r="G3204" s="151"/>
      <c r="H3204" s="36"/>
    </row>
    <row r="3205" spans="2:8" x14ac:dyDescent="0.3">
      <c r="B3205" s="155"/>
      <c r="C3205" s="151"/>
      <c r="D3205" s="151"/>
      <c r="E3205" s="152"/>
      <c r="F3205" s="151"/>
      <c r="G3205" s="151"/>
      <c r="H3205" s="36"/>
    </row>
    <row r="3206" spans="2:8" x14ac:dyDescent="0.3">
      <c r="B3206" s="155"/>
      <c r="C3206" s="151"/>
      <c r="D3206" s="151"/>
      <c r="E3206" s="152"/>
      <c r="F3206" s="151"/>
      <c r="G3206" s="151"/>
      <c r="H3206" s="36"/>
    </row>
    <row r="3207" spans="2:8" x14ac:dyDescent="0.3">
      <c r="B3207" s="155"/>
      <c r="C3207" s="151"/>
      <c r="D3207" s="151"/>
      <c r="E3207" s="152"/>
      <c r="F3207" s="151"/>
      <c r="G3207" s="151"/>
      <c r="H3207" s="36"/>
    </row>
    <row r="3208" spans="2:8" x14ac:dyDescent="0.3">
      <c r="B3208" s="155"/>
      <c r="C3208" s="151"/>
      <c r="D3208" s="151"/>
      <c r="E3208" s="152"/>
      <c r="F3208" s="151"/>
      <c r="G3208" s="151"/>
      <c r="H3208" s="36"/>
    </row>
    <row r="3209" spans="2:8" x14ac:dyDescent="0.3">
      <c r="B3209" s="155"/>
      <c r="C3209" s="151"/>
      <c r="D3209" s="151"/>
      <c r="E3209" s="152"/>
      <c r="F3209" s="151"/>
      <c r="G3209" s="151"/>
      <c r="H3209" s="36"/>
    </row>
    <row r="3210" spans="2:8" x14ac:dyDescent="0.3">
      <c r="B3210" s="155"/>
      <c r="C3210" s="151"/>
      <c r="D3210" s="151"/>
      <c r="E3210" s="152"/>
      <c r="F3210" s="151"/>
      <c r="G3210" s="151"/>
      <c r="H3210" s="36"/>
    </row>
    <row r="3211" spans="2:8" x14ac:dyDescent="0.3">
      <c r="B3211" s="155"/>
      <c r="C3211" s="151"/>
      <c r="D3211" s="151"/>
      <c r="E3211" s="152"/>
      <c r="F3211" s="151"/>
      <c r="G3211" s="151"/>
      <c r="H3211" s="36"/>
    </row>
    <row r="3212" spans="2:8" x14ac:dyDescent="0.3">
      <c r="B3212" s="155"/>
      <c r="C3212" s="151"/>
      <c r="D3212" s="151"/>
      <c r="E3212" s="152"/>
      <c r="F3212" s="151"/>
      <c r="G3212" s="151"/>
      <c r="H3212" s="36"/>
    </row>
    <row r="3213" spans="2:8" x14ac:dyDescent="0.3">
      <c r="B3213" s="155"/>
      <c r="C3213" s="151"/>
      <c r="D3213" s="151"/>
      <c r="E3213" s="152"/>
      <c r="F3213" s="151"/>
      <c r="G3213" s="151"/>
      <c r="H3213" s="36"/>
    </row>
    <row r="3214" spans="2:8" x14ac:dyDescent="0.3">
      <c r="B3214" s="155"/>
      <c r="C3214" s="151"/>
      <c r="D3214" s="151"/>
      <c r="E3214" s="152"/>
      <c r="F3214" s="151"/>
      <c r="G3214" s="151"/>
      <c r="H3214" s="36"/>
    </row>
    <row r="3215" spans="2:8" x14ac:dyDescent="0.3">
      <c r="B3215" s="155"/>
      <c r="C3215" s="151"/>
      <c r="D3215" s="151"/>
      <c r="E3215" s="152"/>
      <c r="F3215" s="151"/>
      <c r="G3215" s="151"/>
      <c r="H3215" s="36"/>
    </row>
    <row r="3216" spans="2:8" x14ac:dyDescent="0.3">
      <c r="B3216" s="155"/>
      <c r="C3216" s="151"/>
      <c r="D3216" s="151"/>
      <c r="E3216" s="152"/>
      <c r="F3216" s="151"/>
      <c r="G3216" s="151"/>
      <c r="H3216" s="36"/>
    </row>
    <row r="3217" spans="2:8" x14ac:dyDescent="0.3">
      <c r="B3217" s="155"/>
      <c r="C3217" s="151"/>
      <c r="D3217" s="151"/>
      <c r="E3217" s="152"/>
      <c r="F3217" s="151"/>
      <c r="G3217" s="151"/>
      <c r="H3217" s="36"/>
    </row>
    <row r="3218" spans="2:8" x14ac:dyDescent="0.3">
      <c r="B3218" s="155"/>
      <c r="C3218" s="151"/>
      <c r="D3218" s="151"/>
      <c r="E3218" s="152"/>
      <c r="F3218" s="151"/>
      <c r="G3218" s="151"/>
      <c r="H3218" s="36"/>
    </row>
    <row r="3219" spans="2:8" x14ac:dyDescent="0.3">
      <c r="B3219" s="155"/>
      <c r="C3219" s="151"/>
      <c r="D3219" s="151"/>
      <c r="E3219" s="152"/>
      <c r="F3219" s="151"/>
      <c r="G3219" s="151"/>
      <c r="H3219" s="36"/>
    </row>
    <row r="3220" spans="2:8" x14ac:dyDescent="0.3">
      <c r="B3220" s="155"/>
      <c r="C3220" s="151"/>
      <c r="D3220" s="151"/>
      <c r="E3220" s="152"/>
      <c r="F3220" s="151"/>
      <c r="G3220" s="151"/>
      <c r="H3220" s="36"/>
    </row>
    <row r="3221" spans="2:8" x14ac:dyDescent="0.3">
      <c r="B3221" s="155"/>
      <c r="C3221" s="151"/>
      <c r="D3221" s="151"/>
      <c r="E3221" s="152"/>
      <c r="F3221" s="151"/>
      <c r="G3221" s="151"/>
      <c r="H3221" s="36"/>
    </row>
    <row r="3222" spans="2:8" x14ac:dyDescent="0.3">
      <c r="B3222" s="155"/>
      <c r="C3222" s="151"/>
      <c r="D3222" s="151"/>
      <c r="E3222" s="152"/>
      <c r="F3222" s="151"/>
      <c r="G3222" s="151"/>
      <c r="H3222" s="36"/>
    </row>
    <row r="3223" spans="2:8" x14ac:dyDescent="0.3">
      <c r="B3223" s="155"/>
      <c r="C3223" s="151"/>
      <c r="D3223" s="151"/>
      <c r="E3223" s="152"/>
      <c r="F3223" s="151"/>
      <c r="G3223" s="151"/>
      <c r="H3223" s="36"/>
    </row>
    <row r="3224" spans="2:8" x14ac:dyDescent="0.3">
      <c r="B3224" s="155"/>
      <c r="C3224" s="151"/>
      <c r="D3224" s="151"/>
      <c r="E3224" s="152"/>
      <c r="F3224" s="151"/>
      <c r="G3224" s="151"/>
      <c r="H3224" s="36"/>
    </row>
    <row r="3225" spans="2:8" x14ac:dyDescent="0.3">
      <c r="B3225" s="155"/>
      <c r="C3225" s="151"/>
      <c r="D3225" s="151"/>
      <c r="E3225" s="152"/>
      <c r="F3225" s="151"/>
      <c r="G3225" s="151"/>
      <c r="H3225" s="36"/>
    </row>
    <row r="3226" spans="2:8" x14ac:dyDescent="0.3">
      <c r="B3226" s="155"/>
      <c r="C3226" s="151"/>
      <c r="D3226" s="151"/>
      <c r="E3226" s="152"/>
      <c r="F3226" s="151"/>
      <c r="G3226" s="151"/>
      <c r="H3226" s="36"/>
    </row>
    <row r="3227" spans="2:8" x14ac:dyDescent="0.3">
      <c r="B3227" s="155"/>
      <c r="C3227" s="151"/>
      <c r="D3227" s="151"/>
      <c r="E3227" s="152"/>
      <c r="F3227" s="151"/>
      <c r="G3227" s="151"/>
      <c r="H3227" s="36"/>
    </row>
    <row r="3228" spans="2:8" x14ac:dyDescent="0.3">
      <c r="B3228" s="155"/>
      <c r="C3228" s="151"/>
      <c r="D3228" s="151"/>
      <c r="E3228" s="152"/>
      <c r="F3228" s="151"/>
      <c r="G3228" s="151"/>
      <c r="H3228" s="36"/>
    </row>
    <row r="3229" spans="2:8" x14ac:dyDescent="0.3">
      <c r="B3229" s="155"/>
      <c r="C3229" s="151"/>
      <c r="D3229" s="151"/>
      <c r="E3229" s="152"/>
      <c r="F3229" s="151"/>
      <c r="G3229" s="151"/>
      <c r="H3229" s="36"/>
    </row>
    <row r="3230" spans="2:8" x14ac:dyDescent="0.3">
      <c r="B3230" s="155"/>
      <c r="C3230" s="151"/>
      <c r="D3230" s="151"/>
      <c r="E3230" s="152"/>
      <c r="F3230" s="151"/>
      <c r="G3230" s="151"/>
      <c r="H3230" s="36"/>
    </row>
    <row r="3231" spans="2:8" x14ac:dyDescent="0.3">
      <c r="B3231" s="155"/>
      <c r="C3231" s="151"/>
      <c r="D3231" s="151"/>
      <c r="E3231" s="152"/>
      <c r="F3231" s="151"/>
      <c r="G3231" s="151"/>
      <c r="H3231" s="36"/>
    </row>
    <row r="3232" spans="2:8" x14ac:dyDescent="0.3">
      <c r="B3232" s="155"/>
      <c r="C3232" s="151"/>
      <c r="D3232" s="151"/>
      <c r="E3232" s="152"/>
      <c r="F3232" s="151"/>
      <c r="G3232" s="151"/>
      <c r="H3232" s="36"/>
    </row>
    <row r="3233" spans="2:8" x14ac:dyDescent="0.3">
      <c r="B3233" s="155"/>
      <c r="C3233" s="151"/>
      <c r="D3233" s="151"/>
      <c r="E3233" s="152"/>
      <c r="F3233" s="151"/>
      <c r="G3233" s="151"/>
      <c r="H3233" s="36"/>
    </row>
    <row r="3234" spans="2:8" x14ac:dyDescent="0.3">
      <c r="B3234" s="155"/>
      <c r="C3234" s="151"/>
      <c r="D3234" s="151"/>
      <c r="E3234" s="152"/>
      <c r="F3234" s="151"/>
      <c r="G3234" s="151"/>
      <c r="H3234" s="36"/>
    </row>
    <row r="3235" spans="2:8" x14ac:dyDescent="0.3">
      <c r="B3235" s="155"/>
      <c r="C3235" s="151"/>
      <c r="D3235" s="151"/>
      <c r="E3235" s="152"/>
      <c r="F3235" s="151"/>
      <c r="G3235" s="151"/>
      <c r="H3235" s="36"/>
    </row>
    <row r="3236" spans="2:8" x14ac:dyDescent="0.3">
      <c r="B3236" s="155"/>
      <c r="C3236" s="151"/>
      <c r="D3236" s="151"/>
      <c r="E3236" s="152"/>
      <c r="F3236" s="151"/>
      <c r="G3236" s="151"/>
      <c r="H3236" s="36"/>
    </row>
    <row r="3237" spans="2:8" x14ac:dyDescent="0.3">
      <c r="B3237" s="155"/>
      <c r="C3237" s="151"/>
      <c r="D3237" s="151"/>
      <c r="E3237" s="152"/>
      <c r="F3237" s="151"/>
      <c r="G3237" s="151"/>
      <c r="H3237" s="36"/>
    </row>
    <row r="3238" spans="2:8" x14ac:dyDescent="0.3">
      <c r="B3238" s="155"/>
      <c r="C3238" s="151"/>
      <c r="D3238" s="151"/>
      <c r="E3238" s="152"/>
      <c r="F3238" s="151"/>
      <c r="G3238" s="151"/>
      <c r="H3238" s="36"/>
    </row>
    <row r="3239" spans="2:8" x14ac:dyDescent="0.3">
      <c r="B3239" s="155"/>
      <c r="C3239" s="151"/>
      <c r="D3239" s="151"/>
      <c r="E3239" s="152"/>
      <c r="F3239" s="151"/>
      <c r="G3239" s="151"/>
      <c r="H3239" s="36"/>
    </row>
    <row r="3240" spans="2:8" x14ac:dyDescent="0.3">
      <c r="B3240" s="155"/>
      <c r="C3240" s="151"/>
      <c r="D3240" s="151"/>
      <c r="E3240" s="152"/>
      <c r="F3240" s="151"/>
      <c r="G3240" s="151"/>
      <c r="H3240" s="36"/>
    </row>
    <row r="3241" spans="2:8" x14ac:dyDescent="0.3">
      <c r="B3241" s="155"/>
      <c r="C3241" s="151"/>
      <c r="D3241" s="151"/>
      <c r="E3241" s="152"/>
      <c r="F3241" s="151"/>
      <c r="G3241" s="151"/>
      <c r="H3241" s="36"/>
    </row>
    <row r="3242" spans="2:8" x14ac:dyDescent="0.3">
      <c r="B3242" s="155"/>
      <c r="C3242" s="151"/>
      <c r="D3242" s="151"/>
      <c r="E3242" s="152"/>
      <c r="F3242" s="151"/>
      <c r="G3242" s="151"/>
      <c r="H3242" s="36"/>
    </row>
    <row r="3243" spans="2:8" x14ac:dyDescent="0.3">
      <c r="B3243" s="155"/>
      <c r="C3243" s="151"/>
      <c r="D3243" s="151"/>
      <c r="E3243" s="152"/>
      <c r="F3243" s="151"/>
      <c r="G3243" s="151"/>
      <c r="H3243" s="36"/>
    </row>
    <row r="3244" spans="2:8" x14ac:dyDescent="0.3">
      <c r="B3244" s="155"/>
      <c r="C3244" s="151"/>
      <c r="D3244" s="151"/>
      <c r="E3244" s="152"/>
      <c r="F3244" s="151"/>
      <c r="G3244" s="151"/>
      <c r="H3244" s="36"/>
    </row>
    <row r="3245" spans="2:8" x14ac:dyDescent="0.3">
      <c r="B3245" s="155"/>
      <c r="C3245" s="151"/>
      <c r="D3245" s="151"/>
      <c r="E3245" s="152"/>
      <c r="F3245" s="151"/>
      <c r="G3245" s="151"/>
      <c r="H3245" s="36"/>
    </row>
    <row r="3246" spans="2:8" x14ac:dyDescent="0.3">
      <c r="B3246" s="155"/>
      <c r="C3246" s="151"/>
      <c r="D3246" s="151"/>
      <c r="E3246" s="152"/>
      <c r="F3246" s="151"/>
      <c r="G3246" s="151"/>
      <c r="H3246" s="36"/>
    </row>
    <row r="3247" spans="2:8" x14ac:dyDescent="0.3">
      <c r="B3247" s="155"/>
      <c r="C3247" s="151"/>
      <c r="D3247" s="151"/>
      <c r="E3247" s="152"/>
      <c r="F3247" s="151"/>
      <c r="G3247" s="151"/>
      <c r="H3247" s="36"/>
    </row>
    <row r="3248" spans="2:8" x14ac:dyDescent="0.3">
      <c r="B3248" s="155"/>
      <c r="C3248" s="151"/>
      <c r="D3248" s="151"/>
      <c r="E3248" s="152"/>
      <c r="F3248" s="151"/>
      <c r="G3248" s="151"/>
      <c r="H3248" s="36"/>
    </row>
    <row r="3249" spans="2:8" x14ac:dyDescent="0.3">
      <c r="B3249" s="155"/>
      <c r="C3249" s="151"/>
      <c r="D3249" s="151"/>
      <c r="E3249" s="152"/>
      <c r="F3249" s="151"/>
      <c r="G3249" s="151"/>
      <c r="H3249" s="36"/>
    </row>
    <row r="3250" spans="2:8" x14ac:dyDescent="0.3">
      <c r="B3250" s="155"/>
      <c r="C3250" s="151"/>
      <c r="D3250" s="151"/>
      <c r="E3250" s="152"/>
      <c r="F3250" s="151"/>
      <c r="G3250" s="151"/>
      <c r="H3250" s="36"/>
    </row>
    <row r="3251" spans="2:8" x14ac:dyDescent="0.3">
      <c r="B3251" s="155"/>
      <c r="C3251" s="151"/>
      <c r="D3251" s="151"/>
      <c r="E3251" s="152"/>
      <c r="F3251" s="151"/>
      <c r="G3251" s="151"/>
      <c r="H3251" s="36"/>
    </row>
    <row r="3252" spans="2:8" x14ac:dyDescent="0.3">
      <c r="B3252" s="155"/>
      <c r="C3252" s="151"/>
      <c r="D3252" s="151"/>
      <c r="E3252" s="152"/>
      <c r="F3252" s="151"/>
      <c r="G3252" s="151"/>
      <c r="H3252" s="36"/>
    </row>
    <row r="3253" spans="2:8" x14ac:dyDescent="0.3">
      <c r="B3253" s="155"/>
      <c r="C3253" s="151"/>
      <c r="D3253" s="151"/>
      <c r="E3253" s="152"/>
      <c r="F3253" s="151"/>
      <c r="G3253" s="151"/>
      <c r="H3253" s="36"/>
    </row>
    <row r="3254" spans="2:8" x14ac:dyDescent="0.3">
      <c r="B3254" s="155"/>
      <c r="C3254" s="151"/>
      <c r="D3254" s="151"/>
      <c r="E3254" s="152"/>
      <c r="F3254" s="151"/>
      <c r="G3254" s="151"/>
      <c r="H3254" s="36"/>
    </row>
    <row r="3255" spans="2:8" x14ac:dyDescent="0.3">
      <c r="B3255" s="155"/>
      <c r="C3255" s="151"/>
      <c r="D3255" s="151"/>
      <c r="E3255" s="152"/>
      <c r="F3255" s="151"/>
      <c r="G3255" s="151"/>
      <c r="H3255" s="36"/>
    </row>
    <row r="3256" spans="2:8" x14ac:dyDescent="0.3">
      <c r="B3256" s="155"/>
      <c r="C3256" s="151"/>
      <c r="D3256" s="151"/>
      <c r="E3256" s="152"/>
      <c r="F3256" s="151"/>
      <c r="G3256" s="151"/>
      <c r="H3256" s="36"/>
    </row>
    <row r="3257" spans="2:8" x14ac:dyDescent="0.3">
      <c r="B3257" s="155"/>
      <c r="C3257" s="151"/>
      <c r="D3257" s="151"/>
      <c r="E3257" s="152"/>
      <c r="F3257" s="151"/>
      <c r="G3257" s="151"/>
      <c r="H3257" s="36"/>
    </row>
    <row r="3258" spans="2:8" x14ac:dyDescent="0.3">
      <c r="B3258" s="155"/>
      <c r="C3258" s="151"/>
      <c r="D3258" s="151"/>
      <c r="E3258" s="152"/>
      <c r="F3258" s="151"/>
      <c r="G3258" s="151"/>
      <c r="H3258" s="36"/>
    </row>
    <row r="3259" spans="2:8" x14ac:dyDescent="0.3">
      <c r="B3259" s="155"/>
      <c r="C3259" s="151"/>
      <c r="D3259" s="151"/>
      <c r="E3259" s="152"/>
      <c r="F3259" s="151"/>
      <c r="G3259" s="151"/>
      <c r="H3259" s="36"/>
    </row>
    <row r="3260" spans="2:8" x14ac:dyDescent="0.3">
      <c r="B3260" s="155"/>
      <c r="C3260" s="151"/>
      <c r="D3260" s="151"/>
      <c r="E3260" s="152"/>
      <c r="F3260" s="151"/>
      <c r="G3260" s="151"/>
      <c r="H3260" s="36"/>
    </row>
    <row r="3261" spans="2:8" x14ac:dyDescent="0.3">
      <c r="B3261" s="155"/>
      <c r="C3261" s="151"/>
      <c r="D3261" s="151"/>
      <c r="E3261" s="152"/>
      <c r="F3261" s="151"/>
      <c r="G3261" s="151"/>
      <c r="H3261" s="36"/>
    </row>
    <row r="3262" spans="2:8" x14ac:dyDescent="0.3">
      <c r="B3262" s="155"/>
      <c r="C3262" s="151"/>
      <c r="D3262" s="151"/>
      <c r="E3262" s="152"/>
      <c r="F3262" s="151"/>
      <c r="G3262" s="151"/>
      <c r="H3262" s="36"/>
    </row>
    <row r="3263" spans="2:8" x14ac:dyDescent="0.3">
      <c r="B3263" s="155"/>
      <c r="C3263" s="151"/>
      <c r="D3263" s="151"/>
      <c r="E3263" s="152"/>
      <c r="F3263" s="151"/>
      <c r="G3263" s="151"/>
      <c r="H3263" s="36"/>
    </row>
    <row r="3264" spans="2:8" x14ac:dyDescent="0.3">
      <c r="B3264" s="155"/>
      <c r="C3264" s="151"/>
      <c r="D3264" s="151"/>
      <c r="E3264" s="152"/>
      <c r="F3264" s="151"/>
      <c r="G3264" s="151"/>
      <c r="H3264" s="36"/>
    </row>
    <row r="3265" spans="2:8" x14ac:dyDescent="0.3">
      <c r="B3265" s="155"/>
      <c r="C3265" s="151"/>
      <c r="D3265" s="151"/>
      <c r="E3265" s="152"/>
      <c r="F3265" s="151"/>
      <c r="G3265" s="151"/>
      <c r="H3265" s="36"/>
    </row>
    <row r="3266" spans="2:8" x14ac:dyDescent="0.3">
      <c r="B3266" s="155"/>
      <c r="C3266" s="151"/>
      <c r="D3266" s="151"/>
      <c r="E3266" s="152"/>
      <c r="F3266" s="151"/>
      <c r="G3266" s="151"/>
      <c r="H3266" s="36"/>
    </row>
    <row r="3267" spans="2:8" x14ac:dyDescent="0.3">
      <c r="B3267" s="155"/>
      <c r="C3267" s="151"/>
      <c r="D3267" s="151"/>
      <c r="E3267" s="152"/>
      <c r="F3267" s="151"/>
      <c r="G3267" s="151"/>
      <c r="H3267" s="36"/>
    </row>
    <row r="3268" spans="2:8" x14ac:dyDescent="0.3">
      <c r="B3268" s="155"/>
      <c r="C3268" s="151"/>
      <c r="D3268" s="151"/>
      <c r="E3268" s="152"/>
      <c r="F3268" s="151"/>
      <c r="G3268" s="151"/>
      <c r="H3268" s="36"/>
    </row>
    <row r="3269" spans="2:8" x14ac:dyDescent="0.3">
      <c r="B3269" s="155"/>
      <c r="C3269" s="151"/>
      <c r="D3269" s="151"/>
      <c r="E3269" s="152"/>
      <c r="F3269" s="151"/>
      <c r="G3269" s="151"/>
      <c r="H3269" s="36"/>
    </row>
    <row r="3270" spans="2:8" x14ac:dyDescent="0.3">
      <c r="B3270" s="155"/>
      <c r="C3270" s="151"/>
      <c r="D3270" s="151"/>
      <c r="E3270" s="152"/>
      <c r="F3270" s="151"/>
      <c r="G3270" s="151"/>
      <c r="H3270" s="36"/>
    </row>
    <row r="3271" spans="2:8" x14ac:dyDescent="0.3">
      <c r="B3271" s="155"/>
      <c r="C3271" s="151"/>
      <c r="D3271" s="151"/>
      <c r="E3271" s="152"/>
      <c r="F3271" s="151"/>
      <c r="G3271" s="151"/>
      <c r="H3271" s="36"/>
    </row>
    <row r="3272" spans="2:8" x14ac:dyDescent="0.3">
      <c r="B3272" s="155"/>
      <c r="C3272" s="151"/>
      <c r="D3272" s="151"/>
      <c r="E3272" s="152"/>
      <c r="F3272" s="151"/>
      <c r="G3272" s="151"/>
      <c r="H3272" s="36"/>
    </row>
    <row r="3273" spans="2:8" x14ac:dyDescent="0.3">
      <c r="B3273" s="155"/>
      <c r="C3273" s="151"/>
      <c r="D3273" s="151"/>
      <c r="E3273" s="152"/>
      <c r="F3273" s="151"/>
      <c r="G3273" s="151"/>
      <c r="H3273" s="36"/>
    </row>
    <row r="3274" spans="2:8" x14ac:dyDescent="0.3">
      <c r="B3274" s="155"/>
      <c r="C3274" s="151"/>
      <c r="D3274" s="151"/>
      <c r="E3274" s="152"/>
      <c r="F3274" s="151"/>
      <c r="G3274" s="151"/>
      <c r="H3274" s="36"/>
    </row>
    <row r="3275" spans="2:8" x14ac:dyDescent="0.3">
      <c r="B3275" s="155"/>
      <c r="C3275" s="151"/>
      <c r="D3275" s="151"/>
      <c r="E3275" s="152"/>
      <c r="F3275" s="151"/>
      <c r="G3275" s="151"/>
      <c r="H3275" s="36"/>
    </row>
    <row r="3276" spans="2:8" x14ac:dyDescent="0.3">
      <c r="B3276" s="155"/>
      <c r="C3276" s="151"/>
      <c r="D3276" s="151"/>
      <c r="E3276" s="152"/>
      <c r="F3276" s="151"/>
      <c r="G3276" s="151"/>
      <c r="H3276" s="36"/>
    </row>
    <row r="3277" spans="2:8" x14ac:dyDescent="0.3">
      <c r="B3277" s="155"/>
      <c r="C3277" s="151"/>
      <c r="D3277" s="151"/>
      <c r="E3277" s="152"/>
      <c r="F3277" s="151"/>
      <c r="G3277" s="151"/>
      <c r="H3277" s="36"/>
    </row>
    <row r="3278" spans="2:8" x14ac:dyDescent="0.3">
      <c r="B3278" s="155"/>
      <c r="C3278" s="151"/>
      <c r="D3278" s="151"/>
      <c r="E3278" s="152"/>
      <c r="F3278" s="151"/>
      <c r="G3278" s="151"/>
      <c r="H3278" s="36"/>
    </row>
    <row r="3279" spans="2:8" x14ac:dyDescent="0.3">
      <c r="B3279" s="155"/>
      <c r="C3279" s="151"/>
      <c r="D3279" s="151"/>
      <c r="E3279" s="152"/>
      <c r="F3279" s="151"/>
      <c r="G3279" s="151"/>
      <c r="H3279" s="36"/>
    </row>
    <row r="3280" spans="2:8" x14ac:dyDescent="0.3">
      <c r="B3280" s="155"/>
      <c r="C3280" s="151"/>
      <c r="D3280" s="151"/>
      <c r="E3280" s="152"/>
      <c r="F3280" s="151"/>
      <c r="G3280" s="151"/>
      <c r="H3280" s="36"/>
    </row>
    <row r="3281" spans="2:8" x14ac:dyDescent="0.3">
      <c r="B3281" s="155"/>
      <c r="C3281" s="151"/>
      <c r="D3281" s="151"/>
      <c r="E3281" s="152"/>
      <c r="F3281" s="151"/>
      <c r="G3281" s="151"/>
      <c r="H3281" s="36"/>
    </row>
    <row r="3282" spans="2:8" x14ac:dyDescent="0.3">
      <c r="B3282" s="155"/>
      <c r="C3282" s="151"/>
      <c r="D3282" s="151"/>
      <c r="E3282" s="152"/>
      <c r="F3282" s="151"/>
      <c r="G3282" s="151"/>
      <c r="H3282" s="36"/>
    </row>
    <row r="3283" spans="2:8" x14ac:dyDescent="0.3">
      <c r="B3283" s="155"/>
      <c r="C3283" s="151"/>
      <c r="D3283" s="151"/>
      <c r="E3283" s="152"/>
      <c r="F3283" s="151"/>
      <c r="G3283" s="151"/>
      <c r="H3283" s="36"/>
    </row>
    <row r="3284" spans="2:8" x14ac:dyDescent="0.3">
      <c r="B3284" s="155"/>
      <c r="C3284" s="151"/>
      <c r="D3284" s="151"/>
      <c r="E3284" s="152"/>
      <c r="F3284" s="151"/>
      <c r="G3284" s="151"/>
      <c r="H3284" s="36"/>
    </row>
    <row r="3285" spans="2:8" x14ac:dyDescent="0.3">
      <c r="B3285" s="155"/>
      <c r="C3285" s="151"/>
      <c r="D3285" s="151"/>
      <c r="E3285" s="152"/>
      <c r="F3285" s="151"/>
      <c r="G3285" s="151"/>
      <c r="H3285" s="36"/>
    </row>
    <row r="3286" spans="2:8" x14ac:dyDescent="0.3">
      <c r="B3286" s="155"/>
      <c r="C3286" s="151"/>
      <c r="D3286" s="151"/>
      <c r="E3286" s="152"/>
      <c r="F3286" s="151"/>
      <c r="G3286" s="151"/>
      <c r="H3286" s="36"/>
    </row>
    <row r="3287" spans="2:8" x14ac:dyDescent="0.3">
      <c r="B3287" s="155"/>
      <c r="C3287" s="151"/>
      <c r="D3287" s="151"/>
      <c r="E3287" s="152"/>
      <c r="F3287" s="151"/>
      <c r="G3287" s="151"/>
      <c r="H3287" s="36"/>
    </row>
    <row r="3288" spans="2:8" x14ac:dyDescent="0.3">
      <c r="B3288" s="155"/>
      <c r="C3288" s="151"/>
      <c r="D3288" s="151"/>
      <c r="E3288" s="152"/>
      <c r="F3288" s="151"/>
      <c r="G3288" s="151"/>
      <c r="H3288" s="36"/>
    </row>
    <row r="3289" spans="2:8" x14ac:dyDescent="0.3">
      <c r="B3289" s="155"/>
      <c r="C3289" s="151"/>
      <c r="D3289" s="151"/>
      <c r="E3289" s="152"/>
      <c r="F3289" s="151"/>
      <c r="G3289" s="151"/>
      <c r="H3289" s="36"/>
    </row>
    <row r="3290" spans="2:8" x14ac:dyDescent="0.3">
      <c r="B3290" s="155"/>
      <c r="C3290" s="151"/>
      <c r="D3290" s="151"/>
      <c r="E3290" s="152"/>
      <c r="F3290" s="151"/>
      <c r="G3290" s="151"/>
      <c r="H3290" s="36"/>
    </row>
    <row r="3291" spans="2:8" x14ac:dyDescent="0.3">
      <c r="B3291" s="155"/>
      <c r="C3291" s="151"/>
      <c r="D3291" s="151"/>
      <c r="E3291" s="152"/>
      <c r="F3291" s="151"/>
      <c r="G3291" s="151"/>
      <c r="H3291" s="36"/>
    </row>
    <row r="3292" spans="2:8" x14ac:dyDescent="0.3">
      <c r="B3292" s="155"/>
      <c r="C3292" s="151"/>
      <c r="D3292" s="151"/>
      <c r="E3292" s="152"/>
      <c r="F3292" s="151"/>
      <c r="G3292" s="151"/>
      <c r="H3292" s="36"/>
    </row>
    <row r="3293" spans="2:8" x14ac:dyDescent="0.3">
      <c r="B3293" s="155"/>
      <c r="C3293" s="151"/>
      <c r="D3293" s="151"/>
      <c r="E3293" s="152"/>
      <c r="F3293" s="151"/>
      <c r="G3293" s="151"/>
      <c r="H3293" s="36"/>
    </row>
    <row r="3294" spans="2:8" x14ac:dyDescent="0.3">
      <c r="B3294" s="155"/>
      <c r="C3294" s="151"/>
      <c r="D3294" s="151"/>
      <c r="E3294" s="152"/>
      <c r="F3294" s="151"/>
      <c r="G3294" s="151"/>
      <c r="H3294" s="36"/>
    </row>
    <row r="3295" spans="2:8" x14ac:dyDescent="0.3">
      <c r="B3295" s="155"/>
      <c r="C3295" s="151"/>
      <c r="D3295" s="151"/>
      <c r="E3295" s="152"/>
      <c r="F3295" s="151"/>
      <c r="G3295" s="151"/>
      <c r="H3295" s="36"/>
    </row>
    <row r="3296" spans="2:8" x14ac:dyDescent="0.3">
      <c r="B3296" s="155"/>
      <c r="C3296" s="151"/>
      <c r="D3296" s="151"/>
      <c r="E3296" s="152"/>
      <c r="F3296" s="151"/>
      <c r="G3296" s="151"/>
      <c r="H3296" s="36"/>
    </row>
    <row r="3297" spans="2:8" x14ac:dyDescent="0.3">
      <c r="B3297" s="155"/>
      <c r="C3297" s="151"/>
      <c r="D3297" s="151"/>
      <c r="E3297" s="152"/>
      <c r="F3297" s="151"/>
      <c r="G3297" s="151"/>
      <c r="H3297" s="36"/>
    </row>
    <row r="3298" spans="2:8" x14ac:dyDescent="0.3">
      <c r="B3298" s="155"/>
      <c r="C3298" s="151"/>
      <c r="D3298" s="151"/>
      <c r="E3298" s="152"/>
      <c r="F3298" s="151"/>
      <c r="G3298" s="151"/>
      <c r="H3298" s="36"/>
    </row>
    <row r="3299" spans="2:8" x14ac:dyDescent="0.3">
      <c r="B3299" s="155"/>
      <c r="C3299" s="151"/>
      <c r="D3299" s="151"/>
      <c r="E3299" s="152"/>
      <c r="F3299" s="151"/>
      <c r="G3299" s="151"/>
      <c r="H3299" s="36"/>
    </row>
    <row r="3300" spans="2:8" x14ac:dyDescent="0.3">
      <c r="B3300" s="155"/>
      <c r="C3300" s="151"/>
      <c r="D3300" s="151"/>
      <c r="E3300" s="152"/>
      <c r="F3300" s="151"/>
      <c r="G3300" s="151"/>
      <c r="H3300" s="36"/>
    </row>
    <row r="3301" spans="2:8" x14ac:dyDescent="0.3">
      <c r="B3301" s="155"/>
      <c r="C3301" s="151"/>
      <c r="D3301" s="151"/>
      <c r="E3301" s="152"/>
      <c r="F3301" s="151"/>
      <c r="G3301" s="151"/>
      <c r="H3301" s="36"/>
    </row>
    <row r="3302" spans="2:8" x14ac:dyDescent="0.3">
      <c r="B3302" s="155"/>
      <c r="C3302" s="151"/>
      <c r="D3302" s="151"/>
      <c r="E3302" s="152"/>
      <c r="F3302" s="151"/>
      <c r="G3302" s="151"/>
      <c r="H3302" s="36"/>
    </row>
    <row r="3303" spans="2:8" x14ac:dyDescent="0.3">
      <c r="B3303" s="155"/>
      <c r="C3303" s="151"/>
      <c r="D3303" s="151"/>
      <c r="E3303" s="152"/>
      <c r="F3303" s="151"/>
      <c r="G3303" s="151"/>
      <c r="H3303" s="36"/>
    </row>
    <row r="3304" spans="2:8" x14ac:dyDescent="0.3">
      <c r="B3304" s="155"/>
      <c r="C3304" s="151"/>
      <c r="D3304" s="151"/>
      <c r="E3304" s="152"/>
      <c r="F3304" s="151"/>
      <c r="G3304" s="151"/>
      <c r="H3304" s="36"/>
    </row>
    <row r="3305" spans="2:8" x14ac:dyDescent="0.3">
      <c r="B3305" s="155"/>
      <c r="C3305" s="151"/>
      <c r="D3305" s="151"/>
      <c r="E3305" s="152"/>
      <c r="F3305" s="151"/>
      <c r="G3305" s="151"/>
      <c r="H3305" s="36"/>
    </row>
    <row r="3306" spans="2:8" x14ac:dyDescent="0.3">
      <c r="B3306" s="155"/>
      <c r="C3306" s="151"/>
      <c r="D3306" s="151"/>
      <c r="E3306" s="152"/>
      <c r="F3306" s="151"/>
      <c r="G3306" s="151"/>
      <c r="H3306" s="36"/>
    </row>
    <row r="3307" spans="2:8" x14ac:dyDescent="0.3">
      <c r="B3307" s="155"/>
      <c r="C3307" s="151"/>
      <c r="D3307" s="151"/>
      <c r="E3307" s="152"/>
      <c r="F3307" s="151"/>
      <c r="G3307" s="151"/>
      <c r="H3307" s="36"/>
    </row>
    <row r="3308" spans="2:8" x14ac:dyDescent="0.3">
      <c r="B3308" s="155"/>
      <c r="C3308" s="151"/>
      <c r="D3308" s="151"/>
      <c r="E3308" s="152"/>
      <c r="F3308" s="151"/>
      <c r="G3308" s="151"/>
      <c r="H3308" s="36"/>
    </row>
    <row r="3309" spans="2:8" x14ac:dyDescent="0.3">
      <c r="B3309" s="155"/>
      <c r="C3309" s="151"/>
      <c r="D3309" s="151"/>
      <c r="E3309" s="152"/>
      <c r="F3309" s="151"/>
      <c r="G3309" s="151"/>
      <c r="H3309" s="36"/>
    </row>
    <row r="3310" spans="2:8" x14ac:dyDescent="0.3">
      <c r="B3310" s="155"/>
      <c r="C3310" s="151"/>
      <c r="D3310" s="151"/>
      <c r="E3310" s="152"/>
      <c r="F3310" s="151"/>
      <c r="G3310" s="151"/>
      <c r="H3310" s="36"/>
    </row>
    <row r="3311" spans="2:8" x14ac:dyDescent="0.3">
      <c r="B3311" s="155"/>
      <c r="C3311" s="151"/>
      <c r="D3311" s="151"/>
      <c r="E3311" s="152"/>
      <c r="F3311" s="151"/>
      <c r="G3311" s="151"/>
      <c r="H3311" s="36"/>
    </row>
    <row r="3312" spans="2:8" x14ac:dyDescent="0.3">
      <c r="B3312" s="155"/>
      <c r="C3312" s="151"/>
      <c r="D3312" s="151"/>
      <c r="E3312" s="152"/>
      <c r="F3312" s="151"/>
      <c r="G3312" s="151"/>
      <c r="H3312" s="36"/>
    </row>
    <row r="3313" spans="2:8" x14ac:dyDescent="0.3">
      <c r="B3313" s="155"/>
      <c r="C3313" s="151"/>
      <c r="D3313" s="151"/>
      <c r="E3313" s="152"/>
      <c r="F3313" s="151"/>
      <c r="G3313" s="151"/>
      <c r="H3313" s="36"/>
    </row>
    <row r="3314" spans="2:8" x14ac:dyDescent="0.3">
      <c r="B3314" s="155"/>
      <c r="C3314" s="151"/>
      <c r="D3314" s="151"/>
      <c r="E3314" s="152"/>
      <c r="F3314" s="151"/>
      <c r="G3314" s="151"/>
      <c r="H3314" s="36"/>
    </row>
    <row r="3315" spans="2:8" x14ac:dyDescent="0.3">
      <c r="B3315" s="155"/>
      <c r="C3315" s="151"/>
      <c r="D3315" s="151"/>
      <c r="E3315" s="152"/>
      <c r="F3315" s="151"/>
      <c r="G3315" s="151"/>
      <c r="H3315" s="36"/>
    </row>
    <row r="3316" spans="2:8" x14ac:dyDescent="0.3">
      <c r="B3316" s="155"/>
      <c r="C3316" s="151"/>
      <c r="D3316" s="151"/>
      <c r="E3316" s="152"/>
      <c r="F3316" s="151"/>
      <c r="G3316" s="151"/>
      <c r="H3316" s="36"/>
    </row>
    <row r="3317" spans="2:8" x14ac:dyDescent="0.3">
      <c r="B3317" s="155"/>
      <c r="C3317" s="151"/>
      <c r="D3317" s="151"/>
      <c r="E3317" s="152"/>
      <c r="F3317" s="151"/>
      <c r="G3317" s="151"/>
      <c r="H3317" s="36"/>
    </row>
    <row r="3318" spans="2:8" x14ac:dyDescent="0.3">
      <c r="B3318" s="155"/>
      <c r="C3318" s="151"/>
      <c r="D3318" s="151"/>
      <c r="E3318" s="152"/>
      <c r="F3318" s="151"/>
      <c r="G3318" s="151"/>
      <c r="H3318" s="36"/>
    </row>
    <row r="3319" spans="2:8" x14ac:dyDescent="0.3">
      <c r="B3319" s="155"/>
      <c r="C3319" s="151"/>
      <c r="D3319" s="151"/>
      <c r="E3319" s="152"/>
      <c r="F3319" s="151"/>
      <c r="G3319" s="151"/>
      <c r="H3319" s="36"/>
    </row>
    <row r="3320" spans="2:8" x14ac:dyDescent="0.3">
      <c r="B3320" s="155"/>
      <c r="C3320" s="151"/>
      <c r="D3320" s="151"/>
      <c r="E3320" s="152"/>
      <c r="F3320" s="151"/>
      <c r="G3320" s="151"/>
      <c r="H3320" s="36"/>
    </row>
    <row r="3321" spans="2:8" x14ac:dyDescent="0.3">
      <c r="B3321" s="155"/>
      <c r="C3321" s="151"/>
      <c r="D3321" s="151"/>
      <c r="E3321" s="152"/>
      <c r="F3321" s="151"/>
      <c r="G3321" s="151"/>
      <c r="H3321" s="36"/>
    </row>
    <row r="3322" spans="2:8" x14ac:dyDescent="0.3">
      <c r="B3322" s="155"/>
      <c r="C3322" s="151"/>
      <c r="D3322" s="151"/>
      <c r="E3322" s="152"/>
      <c r="F3322" s="151"/>
      <c r="G3322" s="151"/>
      <c r="H3322" s="36"/>
    </row>
    <row r="3323" spans="2:8" x14ac:dyDescent="0.3">
      <c r="B3323" s="155"/>
      <c r="C3323" s="151"/>
      <c r="D3323" s="151"/>
      <c r="E3323" s="152"/>
      <c r="F3323" s="151"/>
      <c r="G3323" s="151"/>
      <c r="H3323" s="36"/>
    </row>
    <row r="3324" spans="2:8" x14ac:dyDescent="0.3">
      <c r="B3324" s="155"/>
      <c r="C3324" s="151"/>
      <c r="D3324" s="151"/>
      <c r="E3324" s="152"/>
      <c r="F3324" s="151"/>
      <c r="G3324" s="151"/>
      <c r="H3324" s="36"/>
    </row>
    <row r="3325" spans="2:8" x14ac:dyDescent="0.3">
      <c r="B3325" s="155"/>
      <c r="C3325" s="151"/>
      <c r="D3325" s="151"/>
      <c r="E3325" s="152"/>
      <c r="F3325" s="151"/>
      <c r="G3325" s="151"/>
      <c r="H3325" s="36"/>
    </row>
    <row r="3326" spans="2:8" x14ac:dyDescent="0.3">
      <c r="B3326" s="155"/>
      <c r="C3326" s="151"/>
      <c r="D3326" s="151"/>
      <c r="E3326" s="152"/>
      <c r="F3326" s="151"/>
      <c r="G3326" s="151"/>
      <c r="H3326" s="36"/>
    </row>
    <row r="3327" spans="2:8" x14ac:dyDescent="0.3">
      <c r="B3327" s="155"/>
      <c r="C3327" s="151"/>
      <c r="D3327" s="151"/>
      <c r="E3327" s="152"/>
      <c r="F3327" s="151"/>
      <c r="G3327" s="151"/>
      <c r="H3327" s="36"/>
    </row>
    <row r="3328" spans="2:8" x14ac:dyDescent="0.3">
      <c r="B3328" s="155"/>
      <c r="C3328" s="151"/>
      <c r="D3328" s="151"/>
      <c r="E3328" s="152"/>
      <c r="F3328" s="151"/>
      <c r="G3328" s="151"/>
      <c r="H3328" s="36"/>
    </row>
    <row r="3329" spans="2:8" x14ac:dyDescent="0.3">
      <c r="B3329" s="155"/>
      <c r="C3329" s="151"/>
      <c r="D3329" s="151"/>
      <c r="E3329" s="152"/>
      <c r="F3329" s="151"/>
      <c r="G3329" s="151"/>
      <c r="H3329" s="36"/>
    </row>
    <row r="3330" spans="2:8" x14ac:dyDescent="0.3">
      <c r="B3330" s="155"/>
      <c r="C3330" s="151"/>
      <c r="D3330" s="151"/>
      <c r="E3330" s="152"/>
      <c r="F3330" s="151"/>
      <c r="G3330" s="151"/>
      <c r="H3330" s="36"/>
    </row>
    <row r="3331" spans="2:8" x14ac:dyDescent="0.3">
      <c r="B3331" s="155"/>
      <c r="C3331" s="151"/>
      <c r="D3331" s="151"/>
      <c r="E3331" s="152"/>
      <c r="F3331" s="151"/>
      <c r="G3331" s="151"/>
      <c r="H3331" s="36"/>
    </row>
    <row r="3332" spans="2:8" x14ac:dyDescent="0.3">
      <c r="B3332" s="155"/>
      <c r="C3332" s="151"/>
      <c r="D3332" s="151"/>
      <c r="E3332" s="152"/>
      <c r="F3332" s="151"/>
      <c r="G3332" s="151"/>
      <c r="H3332" s="36"/>
    </row>
    <row r="3333" spans="2:8" x14ac:dyDescent="0.3">
      <c r="B3333" s="155"/>
      <c r="C3333" s="151"/>
      <c r="D3333" s="151"/>
      <c r="E3333" s="152"/>
      <c r="F3333" s="151"/>
      <c r="G3333" s="151"/>
      <c r="H3333" s="36"/>
    </row>
    <row r="3334" spans="2:8" x14ac:dyDescent="0.3">
      <c r="B3334" s="155"/>
      <c r="C3334" s="151"/>
      <c r="D3334" s="151"/>
      <c r="E3334" s="152"/>
      <c r="F3334" s="151"/>
      <c r="G3334" s="151"/>
      <c r="H3334" s="36"/>
    </row>
    <row r="3335" spans="2:8" x14ac:dyDescent="0.3">
      <c r="B3335" s="155"/>
      <c r="C3335" s="151"/>
      <c r="D3335" s="151"/>
      <c r="E3335" s="152"/>
      <c r="F3335" s="151"/>
      <c r="G3335" s="151"/>
      <c r="H3335" s="36"/>
    </row>
    <row r="3336" spans="2:8" x14ac:dyDescent="0.3">
      <c r="B3336" s="155"/>
      <c r="C3336" s="151"/>
      <c r="D3336" s="151"/>
      <c r="E3336" s="152"/>
      <c r="F3336" s="151"/>
      <c r="G3336" s="151"/>
      <c r="H3336" s="36"/>
    </row>
    <row r="3337" spans="2:8" x14ac:dyDescent="0.3">
      <c r="B3337" s="155"/>
      <c r="C3337" s="151"/>
      <c r="D3337" s="151"/>
      <c r="E3337" s="152"/>
      <c r="F3337" s="151"/>
      <c r="G3337" s="151"/>
      <c r="H3337" s="36"/>
    </row>
    <row r="3338" spans="2:8" x14ac:dyDescent="0.3">
      <c r="B3338" s="155"/>
      <c r="C3338" s="151"/>
      <c r="D3338" s="151"/>
      <c r="E3338" s="152"/>
      <c r="F3338" s="151"/>
      <c r="G3338" s="151"/>
      <c r="H3338" s="36"/>
    </row>
    <row r="3339" spans="2:8" x14ac:dyDescent="0.3">
      <c r="B3339" s="155"/>
      <c r="C3339" s="151"/>
      <c r="D3339" s="151"/>
      <c r="E3339" s="152"/>
      <c r="F3339" s="151"/>
      <c r="G3339" s="151"/>
      <c r="H3339" s="36"/>
    </row>
    <row r="3340" spans="2:8" x14ac:dyDescent="0.3">
      <c r="B3340" s="155"/>
      <c r="C3340" s="151"/>
      <c r="D3340" s="151"/>
      <c r="E3340" s="152"/>
      <c r="F3340" s="151"/>
      <c r="G3340" s="151"/>
      <c r="H3340" s="36"/>
    </row>
    <row r="3341" spans="2:8" x14ac:dyDescent="0.3">
      <c r="B3341" s="155"/>
      <c r="C3341" s="151"/>
      <c r="D3341" s="151"/>
      <c r="E3341" s="152"/>
      <c r="F3341" s="151"/>
      <c r="G3341" s="151"/>
      <c r="H3341" s="36"/>
    </row>
    <row r="3342" spans="2:8" x14ac:dyDescent="0.3">
      <c r="B3342" s="155"/>
      <c r="C3342" s="151"/>
      <c r="D3342" s="151"/>
      <c r="E3342" s="152"/>
      <c r="F3342" s="151"/>
      <c r="G3342" s="151"/>
      <c r="H3342" s="36"/>
    </row>
    <row r="3343" spans="2:8" x14ac:dyDescent="0.3">
      <c r="B3343" s="155"/>
      <c r="C3343" s="151"/>
      <c r="D3343" s="151"/>
      <c r="E3343" s="152"/>
      <c r="F3343" s="151"/>
      <c r="G3343" s="151"/>
      <c r="H3343" s="36"/>
    </row>
    <row r="3344" spans="2:8" x14ac:dyDescent="0.3">
      <c r="B3344" s="155"/>
      <c r="C3344" s="151"/>
      <c r="D3344" s="151"/>
      <c r="E3344" s="152"/>
      <c r="F3344" s="151"/>
      <c r="G3344" s="151"/>
      <c r="H3344" s="36"/>
    </row>
    <row r="3345" spans="2:8" x14ac:dyDescent="0.3">
      <c r="B3345" s="155"/>
      <c r="C3345" s="151"/>
      <c r="D3345" s="151"/>
      <c r="E3345" s="152"/>
      <c r="F3345" s="151"/>
      <c r="G3345" s="151"/>
      <c r="H3345" s="36"/>
    </row>
    <row r="3346" spans="2:8" x14ac:dyDescent="0.3">
      <c r="B3346" s="155"/>
      <c r="C3346" s="151"/>
      <c r="D3346" s="151"/>
      <c r="E3346" s="152"/>
      <c r="F3346" s="151"/>
      <c r="G3346" s="151"/>
      <c r="H3346" s="36"/>
    </row>
    <row r="3347" spans="2:8" x14ac:dyDescent="0.3">
      <c r="B3347" s="155"/>
      <c r="C3347" s="151"/>
      <c r="D3347" s="151"/>
      <c r="E3347" s="152"/>
      <c r="F3347" s="151"/>
      <c r="G3347" s="151"/>
      <c r="H3347" s="36"/>
    </row>
    <row r="3348" spans="2:8" x14ac:dyDescent="0.3">
      <c r="B3348" s="155"/>
      <c r="C3348" s="151"/>
      <c r="D3348" s="151"/>
      <c r="E3348" s="152"/>
      <c r="F3348" s="151"/>
      <c r="G3348" s="151"/>
      <c r="H3348" s="36"/>
    </row>
    <row r="3349" spans="2:8" x14ac:dyDescent="0.3">
      <c r="B3349" s="155"/>
      <c r="C3349" s="151"/>
      <c r="D3349" s="151"/>
      <c r="E3349" s="152"/>
      <c r="F3349" s="151"/>
      <c r="G3349" s="151"/>
      <c r="H3349" s="36"/>
    </row>
    <row r="3350" spans="2:8" x14ac:dyDescent="0.3">
      <c r="B3350" s="155"/>
      <c r="C3350" s="151"/>
      <c r="D3350" s="151"/>
      <c r="E3350" s="152"/>
      <c r="F3350" s="151"/>
      <c r="G3350" s="151"/>
      <c r="H3350" s="36"/>
    </row>
    <row r="3351" spans="2:8" x14ac:dyDescent="0.3">
      <c r="B3351" s="155"/>
      <c r="C3351" s="151"/>
      <c r="D3351" s="151"/>
      <c r="E3351" s="152"/>
      <c r="F3351" s="151"/>
      <c r="G3351" s="151"/>
      <c r="H3351" s="36"/>
    </row>
    <row r="3352" spans="2:8" x14ac:dyDescent="0.3">
      <c r="B3352" s="155"/>
      <c r="C3352" s="151"/>
      <c r="D3352" s="151"/>
      <c r="E3352" s="152"/>
      <c r="F3352" s="151"/>
      <c r="G3352" s="151"/>
      <c r="H3352" s="36"/>
    </row>
    <row r="3353" spans="2:8" x14ac:dyDescent="0.3">
      <c r="B3353" s="155"/>
      <c r="C3353" s="151"/>
      <c r="D3353" s="151"/>
      <c r="E3353" s="152"/>
      <c r="F3353" s="151"/>
      <c r="G3353" s="151"/>
      <c r="H3353" s="36"/>
    </row>
    <row r="3354" spans="2:8" x14ac:dyDescent="0.3">
      <c r="B3354" s="155"/>
      <c r="C3354" s="151"/>
      <c r="D3354" s="151"/>
      <c r="E3354" s="152"/>
      <c r="F3354" s="151"/>
      <c r="G3354" s="151"/>
      <c r="H3354" s="36"/>
    </row>
    <row r="3355" spans="2:8" x14ac:dyDescent="0.3">
      <c r="B3355" s="155"/>
      <c r="C3355" s="151"/>
      <c r="D3355" s="151"/>
      <c r="E3355" s="152"/>
      <c r="F3355" s="151"/>
      <c r="G3355" s="151"/>
      <c r="H3355" s="36"/>
    </row>
    <row r="3356" spans="2:8" x14ac:dyDescent="0.3">
      <c r="B3356" s="155"/>
      <c r="C3356" s="151"/>
      <c r="D3356" s="151"/>
      <c r="E3356" s="152"/>
      <c r="F3356" s="151"/>
      <c r="G3356" s="151"/>
      <c r="H3356" s="36"/>
    </row>
    <row r="3357" spans="2:8" x14ac:dyDescent="0.3">
      <c r="B3357" s="155"/>
      <c r="C3357" s="151"/>
      <c r="D3357" s="151"/>
      <c r="E3357" s="152"/>
      <c r="F3357" s="151"/>
      <c r="G3357" s="151"/>
      <c r="H3357" s="36"/>
    </row>
    <row r="3358" spans="2:8" x14ac:dyDescent="0.3">
      <c r="B3358" s="155"/>
      <c r="C3358" s="151"/>
      <c r="D3358" s="151"/>
      <c r="E3358" s="152"/>
      <c r="F3358" s="151"/>
      <c r="G3358" s="151"/>
      <c r="H3358" s="36"/>
    </row>
    <row r="3359" spans="2:8" x14ac:dyDescent="0.3">
      <c r="B3359" s="155"/>
      <c r="C3359" s="151"/>
      <c r="D3359" s="151"/>
      <c r="E3359" s="152"/>
      <c r="F3359" s="151"/>
      <c r="G3359" s="151"/>
      <c r="H3359" s="36"/>
    </row>
    <row r="3360" spans="2:8" x14ac:dyDescent="0.3">
      <c r="B3360" s="155"/>
      <c r="C3360" s="151"/>
      <c r="D3360" s="151"/>
      <c r="E3360" s="152"/>
      <c r="F3360" s="151"/>
      <c r="G3360" s="151"/>
      <c r="H3360" s="36"/>
    </row>
    <row r="3361" spans="2:8" x14ac:dyDescent="0.3">
      <c r="B3361" s="155"/>
      <c r="C3361" s="151"/>
      <c r="D3361" s="151"/>
      <c r="E3361" s="152"/>
      <c r="F3361" s="151"/>
      <c r="G3361" s="151"/>
      <c r="H3361" s="36"/>
    </row>
    <row r="3362" spans="2:8" x14ac:dyDescent="0.3">
      <c r="B3362" s="155"/>
      <c r="C3362" s="151"/>
      <c r="D3362" s="151"/>
      <c r="E3362" s="152"/>
      <c r="F3362" s="151"/>
      <c r="G3362" s="151"/>
      <c r="H3362" s="36"/>
    </row>
    <row r="3363" spans="2:8" x14ac:dyDescent="0.3">
      <c r="B3363" s="155"/>
      <c r="C3363" s="151"/>
      <c r="D3363" s="151"/>
      <c r="E3363" s="152"/>
      <c r="F3363" s="151"/>
      <c r="G3363" s="151"/>
      <c r="H3363" s="36"/>
    </row>
    <row r="3364" spans="2:8" x14ac:dyDescent="0.3">
      <c r="B3364" s="155"/>
      <c r="C3364" s="151"/>
      <c r="D3364" s="151"/>
      <c r="E3364" s="152"/>
      <c r="F3364" s="151"/>
      <c r="G3364" s="151"/>
      <c r="H3364" s="36"/>
    </row>
    <row r="3365" spans="2:8" x14ac:dyDescent="0.3">
      <c r="B3365" s="155"/>
      <c r="C3365" s="151"/>
      <c r="D3365" s="151"/>
      <c r="E3365" s="152"/>
      <c r="F3365" s="151"/>
      <c r="G3365" s="151"/>
      <c r="H3365" s="36"/>
    </row>
    <row r="3366" spans="2:8" x14ac:dyDescent="0.3">
      <c r="B3366" s="155"/>
      <c r="C3366" s="151"/>
      <c r="D3366" s="151"/>
      <c r="E3366" s="152"/>
      <c r="F3366" s="151"/>
      <c r="G3366" s="151"/>
      <c r="H3366" s="36"/>
    </row>
    <row r="3367" spans="2:8" x14ac:dyDescent="0.3">
      <c r="B3367" s="155"/>
      <c r="C3367" s="151"/>
      <c r="D3367" s="151"/>
      <c r="E3367" s="152"/>
      <c r="F3367" s="151"/>
      <c r="G3367" s="151"/>
      <c r="H3367" s="36"/>
    </row>
    <row r="3368" spans="2:8" x14ac:dyDescent="0.3">
      <c r="B3368" s="155"/>
      <c r="C3368" s="151"/>
      <c r="D3368" s="151"/>
      <c r="E3368" s="152"/>
      <c r="F3368" s="151"/>
      <c r="G3368" s="151"/>
      <c r="H3368" s="36"/>
    </row>
    <row r="3369" spans="2:8" x14ac:dyDescent="0.3">
      <c r="B3369" s="155"/>
      <c r="C3369" s="151"/>
      <c r="D3369" s="151"/>
      <c r="E3369" s="152"/>
      <c r="F3369" s="151"/>
      <c r="G3369" s="151"/>
      <c r="H3369" s="36"/>
    </row>
    <row r="3370" spans="2:8" x14ac:dyDescent="0.3">
      <c r="B3370" s="155"/>
      <c r="C3370" s="151"/>
      <c r="D3370" s="151"/>
      <c r="E3370" s="152"/>
      <c r="F3370" s="151"/>
      <c r="G3370" s="151"/>
      <c r="H3370" s="36"/>
    </row>
    <row r="3371" spans="2:8" x14ac:dyDescent="0.3">
      <c r="B3371" s="155"/>
      <c r="C3371" s="151"/>
      <c r="D3371" s="151"/>
      <c r="E3371" s="152"/>
      <c r="F3371" s="151"/>
      <c r="G3371" s="151"/>
      <c r="H3371" s="36"/>
    </row>
    <row r="3372" spans="2:8" x14ac:dyDescent="0.3">
      <c r="B3372" s="155"/>
      <c r="C3372" s="151"/>
      <c r="D3372" s="151"/>
      <c r="E3372" s="152"/>
      <c r="F3372" s="151"/>
      <c r="G3372" s="151"/>
      <c r="H3372" s="36"/>
    </row>
    <row r="3373" spans="2:8" x14ac:dyDescent="0.3">
      <c r="B3373" s="155"/>
      <c r="C3373" s="151"/>
      <c r="D3373" s="151"/>
      <c r="E3373" s="152"/>
      <c r="F3373" s="151"/>
      <c r="G3373" s="151"/>
      <c r="H3373" s="36"/>
    </row>
    <row r="3374" spans="2:8" x14ac:dyDescent="0.3">
      <c r="B3374" s="155"/>
      <c r="C3374" s="151"/>
      <c r="D3374" s="151"/>
      <c r="E3374" s="152"/>
      <c r="F3374" s="151"/>
      <c r="G3374" s="151"/>
      <c r="H3374" s="36"/>
    </row>
    <row r="3375" spans="2:8" x14ac:dyDescent="0.3">
      <c r="B3375" s="155"/>
      <c r="C3375" s="151"/>
      <c r="D3375" s="151"/>
      <c r="E3375" s="152"/>
      <c r="F3375" s="151"/>
      <c r="G3375" s="151"/>
      <c r="H3375" s="36"/>
    </row>
    <row r="3376" spans="2:8" x14ac:dyDescent="0.3">
      <c r="B3376" s="155"/>
      <c r="C3376" s="151"/>
      <c r="D3376" s="151"/>
      <c r="E3376" s="152"/>
      <c r="F3376" s="151"/>
      <c r="G3376" s="151"/>
      <c r="H3376" s="36"/>
    </row>
    <row r="3377" spans="2:8" x14ac:dyDescent="0.3">
      <c r="B3377" s="155"/>
      <c r="C3377" s="151"/>
      <c r="D3377" s="151"/>
      <c r="E3377" s="152"/>
      <c r="F3377" s="151"/>
      <c r="G3377" s="151"/>
      <c r="H3377" s="36"/>
    </row>
    <row r="3378" spans="2:8" x14ac:dyDescent="0.3">
      <c r="B3378" s="155"/>
      <c r="C3378" s="151"/>
      <c r="D3378" s="151"/>
      <c r="E3378" s="152"/>
      <c r="F3378" s="151"/>
      <c r="G3378" s="151"/>
      <c r="H3378" s="36"/>
    </row>
    <row r="3379" spans="2:8" x14ac:dyDescent="0.3">
      <c r="B3379" s="155"/>
      <c r="C3379" s="151"/>
      <c r="D3379" s="151"/>
      <c r="E3379" s="152"/>
      <c r="F3379" s="151"/>
      <c r="G3379" s="151"/>
      <c r="H3379" s="36"/>
    </row>
    <row r="3380" spans="2:8" x14ac:dyDescent="0.3">
      <c r="B3380" s="155"/>
      <c r="C3380" s="151"/>
      <c r="D3380" s="151"/>
      <c r="E3380" s="152"/>
      <c r="F3380" s="151"/>
      <c r="G3380" s="151"/>
      <c r="H3380" s="36"/>
    </row>
    <row r="3381" spans="2:8" x14ac:dyDescent="0.3">
      <c r="B3381" s="155"/>
      <c r="C3381" s="151"/>
      <c r="D3381" s="151"/>
      <c r="E3381" s="152"/>
      <c r="F3381" s="151"/>
      <c r="G3381" s="151"/>
      <c r="H3381" s="36"/>
    </row>
    <row r="3382" spans="2:8" x14ac:dyDescent="0.3">
      <c r="B3382" s="155"/>
      <c r="C3382" s="151"/>
      <c r="D3382" s="151"/>
      <c r="E3382" s="152"/>
      <c r="F3382" s="151"/>
      <c r="G3382" s="151"/>
      <c r="H3382" s="36"/>
    </row>
    <row r="3383" spans="2:8" x14ac:dyDescent="0.3">
      <c r="B3383" s="155"/>
      <c r="C3383" s="151"/>
      <c r="D3383" s="151"/>
      <c r="E3383" s="152"/>
      <c r="F3383" s="151"/>
      <c r="G3383" s="151"/>
      <c r="H3383" s="36"/>
    </row>
    <row r="3384" spans="2:8" x14ac:dyDescent="0.3">
      <c r="B3384" s="155"/>
      <c r="C3384" s="151"/>
      <c r="D3384" s="151"/>
      <c r="E3384" s="152"/>
      <c r="F3384" s="151"/>
      <c r="G3384" s="151"/>
      <c r="H3384" s="36"/>
    </row>
    <row r="3385" spans="2:8" x14ac:dyDescent="0.3">
      <c r="B3385" s="155"/>
      <c r="C3385" s="151"/>
      <c r="D3385" s="151"/>
      <c r="E3385" s="152"/>
      <c r="F3385" s="151"/>
      <c r="G3385" s="151"/>
      <c r="H3385" s="36"/>
    </row>
    <row r="3386" spans="2:8" x14ac:dyDescent="0.3">
      <c r="B3386" s="155"/>
      <c r="C3386" s="151"/>
      <c r="D3386" s="151"/>
      <c r="E3386" s="152"/>
      <c r="F3386" s="151"/>
      <c r="G3386" s="151"/>
      <c r="H3386" s="36"/>
    </row>
    <row r="3387" spans="2:8" x14ac:dyDescent="0.3">
      <c r="B3387" s="155"/>
      <c r="C3387" s="151"/>
      <c r="D3387" s="151"/>
      <c r="E3387" s="152"/>
      <c r="F3387" s="151"/>
      <c r="G3387" s="151"/>
      <c r="H3387" s="36"/>
    </row>
    <row r="3388" spans="2:8" x14ac:dyDescent="0.3">
      <c r="B3388" s="155"/>
      <c r="C3388" s="151"/>
      <c r="D3388" s="151"/>
      <c r="E3388" s="152"/>
      <c r="F3388" s="151"/>
      <c r="G3388" s="151"/>
      <c r="H3388" s="36"/>
    </row>
    <row r="3389" spans="2:8" x14ac:dyDescent="0.3">
      <c r="B3389" s="155"/>
      <c r="C3389" s="151"/>
      <c r="D3389" s="151"/>
      <c r="E3389" s="152"/>
      <c r="F3389" s="151"/>
      <c r="G3389" s="151"/>
      <c r="H3389" s="36"/>
    </row>
    <row r="3390" spans="2:8" x14ac:dyDescent="0.3">
      <c r="B3390" s="155"/>
      <c r="C3390" s="151"/>
      <c r="D3390" s="151"/>
      <c r="E3390" s="152"/>
      <c r="F3390" s="151"/>
      <c r="G3390" s="151"/>
      <c r="H3390" s="36"/>
    </row>
    <row r="3391" spans="2:8" x14ac:dyDescent="0.3">
      <c r="B3391" s="155"/>
      <c r="C3391" s="151"/>
      <c r="D3391" s="151"/>
      <c r="E3391" s="152"/>
      <c r="F3391" s="151"/>
      <c r="G3391" s="151"/>
      <c r="H3391" s="36"/>
    </row>
    <row r="3392" spans="2:8" x14ac:dyDescent="0.3">
      <c r="B3392" s="155"/>
      <c r="C3392" s="151"/>
      <c r="D3392" s="151"/>
      <c r="E3392" s="152"/>
      <c r="F3392" s="151"/>
      <c r="G3392" s="151"/>
      <c r="H3392" s="36"/>
    </row>
    <row r="3393" spans="2:8" x14ac:dyDescent="0.3">
      <c r="B3393" s="155"/>
      <c r="C3393" s="151"/>
      <c r="D3393" s="151"/>
      <c r="E3393" s="152"/>
      <c r="F3393" s="151"/>
      <c r="G3393" s="151"/>
      <c r="H3393" s="36"/>
    </row>
    <row r="3394" spans="2:8" x14ac:dyDescent="0.3">
      <c r="B3394" s="155"/>
      <c r="C3394" s="151"/>
      <c r="D3394" s="151"/>
      <c r="E3394" s="152"/>
      <c r="F3394" s="151"/>
      <c r="G3394" s="151"/>
      <c r="H3394" s="36"/>
    </row>
    <row r="3395" spans="2:8" x14ac:dyDescent="0.3">
      <c r="B3395" s="155"/>
      <c r="C3395" s="151"/>
      <c r="D3395" s="151"/>
      <c r="E3395" s="152"/>
      <c r="F3395" s="151"/>
      <c r="G3395" s="151"/>
      <c r="H3395" s="36"/>
    </row>
    <row r="3396" spans="2:8" x14ac:dyDescent="0.3">
      <c r="B3396" s="155"/>
      <c r="C3396" s="151"/>
      <c r="D3396" s="151"/>
      <c r="E3396" s="152"/>
      <c r="F3396" s="151"/>
      <c r="G3396" s="151"/>
      <c r="H3396" s="36"/>
    </row>
    <row r="3397" spans="2:8" x14ac:dyDescent="0.3">
      <c r="B3397" s="155"/>
      <c r="C3397" s="151"/>
      <c r="D3397" s="151"/>
      <c r="E3397" s="152"/>
      <c r="F3397" s="151"/>
      <c r="G3397" s="151"/>
      <c r="H3397" s="36"/>
    </row>
    <row r="3398" spans="2:8" x14ac:dyDescent="0.3">
      <c r="B3398" s="155"/>
      <c r="C3398" s="151"/>
      <c r="D3398" s="151"/>
      <c r="E3398" s="152"/>
      <c r="F3398" s="151"/>
      <c r="G3398" s="151"/>
      <c r="H3398" s="36"/>
    </row>
    <row r="3399" spans="2:8" x14ac:dyDescent="0.3">
      <c r="B3399" s="155"/>
      <c r="C3399" s="151"/>
      <c r="D3399" s="151"/>
      <c r="E3399" s="152"/>
      <c r="F3399" s="151"/>
      <c r="G3399" s="151"/>
      <c r="H3399" s="36"/>
    </row>
    <row r="3400" spans="2:8" x14ac:dyDescent="0.3">
      <c r="B3400" s="155"/>
      <c r="C3400" s="151"/>
      <c r="D3400" s="151"/>
      <c r="E3400" s="152"/>
      <c r="F3400" s="151"/>
      <c r="G3400" s="151"/>
      <c r="H3400" s="36"/>
    </row>
    <row r="3401" spans="2:8" x14ac:dyDescent="0.3">
      <c r="B3401" s="155"/>
      <c r="C3401" s="151"/>
      <c r="D3401" s="151"/>
      <c r="E3401" s="152"/>
      <c r="F3401" s="151"/>
      <c r="G3401" s="151"/>
      <c r="H3401" s="36"/>
    </row>
    <row r="3402" spans="2:8" x14ac:dyDescent="0.3">
      <c r="B3402" s="155"/>
      <c r="C3402" s="151"/>
      <c r="D3402" s="151"/>
      <c r="E3402" s="152"/>
      <c r="F3402" s="151"/>
      <c r="G3402" s="151"/>
      <c r="H3402" s="36"/>
    </row>
    <row r="3403" spans="2:8" x14ac:dyDescent="0.3">
      <c r="B3403" s="155"/>
      <c r="C3403" s="151"/>
      <c r="D3403" s="151"/>
      <c r="E3403" s="152"/>
      <c r="F3403" s="151"/>
      <c r="G3403" s="151"/>
      <c r="H3403" s="36"/>
    </row>
    <row r="3404" spans="2:8" x14ac:dyDescent="0.3">
      <c r="B3404" s="155"/>
      <c r="C3404" s="151"/>
      <c r="D3404" s="151"/>
      <c r="E3404" s="152"/>
      <c r="F3404" s="151"/>
      <c r="G3404" s="151"/>
      <c r="H3404" s="36"/>
    </row>
    <row r="3405" spans="2:8" x14ac:dyDescent="0.3">
      <c r="B3405" s="155"/>
      <c r="C3405" s="151"/>
      <c r="D3405" s="151"/>
      <c r="E3405" s="152"/>
      <c r="F3405" s="151"/>
      <c r="G3405" s="151"/>
      <c r="H3405" s="36"/>
    </row>
    <row r="3406" spans="2:8" x14ac:dyDescent="0.3">
      <c r="B3406" s="155"/>
      <c r="C3406" s="151"/>
      <c r="D3406" s="151"/>
      <c r="E3406" s="152"/>
      <c r="F3406" s="151"/>
      <c r="G3406" s="151"/>
      <c r="H3406" s="36"/>
    </row>
    <row r="3407" spans="2:8" x14ac:dyDescent="0.3">
      <c r="B3407" s="155"/>
      <c r="C3407" s="151"/>
      <c r="D3407" s="151"/>
      <c r="E3407" s="152"/>
      <c r="F3407" s="151"/>
      <c r="G3407" s="151"/>
      <c r="H3407" s="36"/>
    </row>
    <row r="3408" spans="2:8" x14ac:dyDescent="0.3">
      <c r="B3408" s="155"/>
      <c r="C3408" s="151"/>
      <c r="D3408" s="151"/>
      <c r="E3408" s="152"/>
      <c r="F3408" s="151"/>
      <c r="G3408" s="151"/>
      <c r="H3408" s="36"/>
    </row>
    <row r="3409" spans="2:8" x14ac:dyDescent="0.3">
      <c r="B3409" s="155"/>
      <c r="C3409" s="151"/>
      <c r="D3409" s="151"/>
      <c r="E3409" s="152"/>
      <c r="F3409" s="151"/>
      <c r="G3409" s="151"/>
      <c r="H3409" s="36"/>
    </row>
    <row r="3410" spans="2:8" x14ac:dyDescent="0.3">
      <c r="B3410" s="155"/>
      <c r="C3410" s="151"/>
      <c r="D3410" s="151"/>
      <c r="E3410" s="152"/>
      <c r="F3410" s="151"/>
      <c r="G3410" s="151"/>
      <c r="H3410" s="36"/>
    </row>
    <row r="3411" spans="2:8" x14ac:dyDescent="0.3">
      <c r="B3411" s="155"/>
      <c r="C3411" s="151"/>
      <c r="D3411" s="151"/>
      <c r="E3411" s="152"/>
      <c r="F3411" s="151"/>
      <c r="G3411" s="151"/>
      <c r="H3411" s="36"/>
    </row>
    <row r="3412" spans="2:8" x14ac:dyDescent="0.3">
      <c r="B3412" s="155"/>
      <c r="C3412" s="151"/>
      <c r="D3412" s="151"/>
      <c r="E3412" s="152"/>
      <c r="F3412" s="151"/>
      <c r="G3412" s="151"/>
      <c r="H3412" s="36"/>
    </row>
    <row r="3413" spans="2:8" x14ac:dyDescent="0.3">
      <c r="B3413" s="155"/>
      <c r="C3413" s="151"/>
      <c r="D3413" s="151"/>
      <c r="E3413" s="152"/>
      <c r="F3413" s="151"/>
      <c r="G3413" s="151"/>
      <c r="H3413" s="36"/>
    </row>
    <row r="3414" spans="2:8" x14ac:dyDescent="0.3">
      <c r="B3414" s="155"/>
      <c r="C3414" s="151"/>
      <c r="D3414" s="151"/>
      <c r="E3414" s="152"/>
      <c r="F3414" s="151"/>
      <c r="G3414" s="151"/>
      <c r="H3414" s="36"/>
    </row>
    <row r="3415" spans="2:8" x14ac:dyDescent="0.3">
      <c r="B3415" s="155"/>
      <c r="C3415" s="151"/>
      <c r="D3415" s="151"/>
      <c r="E3415" s="152"/>
      <c r="F3415" s="151"/>
      <c r="G3415" s="151"/>
      <c r="H3415" s="36"/>
    </row>
    <row r="3416" spans="2:8" x14ac:dyDescent="0.3">
      <c r="B3416" s="155"/>
      <c r="C3416" s="151"/>
      <c r="D3416" s="151"/>
      <c r="E3416" s="152"/>
      <c r="F3416" s="151"/>
      <c r="G3416" s="151"/>
      <c r="H3416" s="36"/>
    </row>
    <row r="3417" spans="2:8" x14ac:dyDescent="0.3">
      <c r="B3417" s="155"/>
      <c r="C3417" s="151"/>
      <c r="D3417" s="151"/>
      <c r="E3417" s="152"/>
      <c r="F3417" s="151"/>
      <c r="G3417" s="151"/>
      <c r="H3417" s="36"/>
    </row>
    <row r="3418" spans="2:8" x14ac:dyDescent="0.3">
      <c r="B3418" s="155"/>
      <c r="C3418" s="151"/>
      <c r="D3418" s="151"/>
      <c r="E3418" s="152"/>
      <c r="F3418" s="151"/>
      <c r="G3418" s="151"/>
      <c r="H3418" s="36"/>
    </row>
    <row r="3419" spans="2:8" x14ac:dyDescent="0.3">
      <c r="B3419" s="155"/>
      <c r="C3419" s="151"/>
      <c r="D3419" s="151"/>
      <c r="E3419" s="152"/>
      <c r="F3419" s="151"/>
      <c r="G3419" s="151"/>
      <c r="H3419" s="36"/>
    </row>
    <row r="3420" spans="2:8" x14ac:dyDescent="0.3">
      <c r="B3420" s="155"/>
      <c r="C3420" s="151"/>
      <c r="D3420" s="151"/>
      <c r="E3420" s="152"/>
      <c r="F3420" s="151"/>
      <c r="G3420" s="151"/>
      <c r="H3420" s="36"/>
    </row>
    <row r="3421" spans="2:8" x14ac:dyDescent="0.3">
      <c r="B3421" s="155"/>
      <c r="C3421" s="151"/>
      <c r="D3421" s="151"/>
      <c r="E3421" s="152"/>
      <c r="F3421" s="151"/>
      <c r="G3421" s="151"/>
      <c r="H3421" s="36"/>
    </row>
    <row r="3422" spans="2:8" x14ac:dyDescent="0.3">
      <c r="B3422" s="155"/>
      <c r="C3422" s="151"/>
      <c r="D3422" s="151"/>
      <c r="E3422" s="152"/>
      <c r="F3422" s="151"/>
      <c r="G3422" s="151"/>
      <c r="H3422" s="36"/>
    </row>
    <row r="3423" spans="2:8" x14ac:dyDescent="0.3">
      <c r="B3423" s="155"/>
      <c r="C3423" s="151"/>
      <c r="D3423" s="151"/>
      <c r="E3423" s="152"/>
      <c r="F3423" s="151"/>
      <c r="G3423" s="151"/>
      <c r="H3423" s="36"/>
    </row>
    <row r="3424" spans="2:8" x14ac:dyDescent="0.3">
      <c r="B3424" s="155"/>
      <c r="C3424" s="151"/>
      <c r="D3424" s="151"/>
      <c r="E3424" s="152"/>
      <c r="F3424" s="151"/>
      <c r="G3424" s="151"/>
      <c r="H3424" s="36"/>
    </row>
    <row r="3425" spans="2:8" x14ac:dyDescent="0.3">
      <c r="B3425" s="155"/>
      <c r="C3425" s="151"/>
      <c r="D3425" s="151"/>
      <c r="E3425" s="152"/>
      <c r="F3425" s="151"/>
      <c r="G3425" s="151"/>
      <c r="H3425" s="36"/>
    </row>
    <row r="3426" spans="2:8" x14ac:dyDescent="0.3">
      <c r="B3426" s="155"/>
      <c r="C3426" s="151"/>
      <c r="D3426" s="151"/>
      <c r="E3426" s="152"/>
      <c r="F3426" s="151"/>
      <c r="G3426" s="151"/>
      <c r="H3426" s="36"/>
    </row>
    <row r="3427" spans="2:8" x14ac:dyDescent="0.3">
      <c r="B3427" s="155"/>
      <c r="C3427" s="151"/>
      <c r="D3427" s="151"/>
      <c r="E3427" s="152"/>
      <c r="F3427" s="151"/>
      <c r="G3427" s="151"/>
      <c r="H3427" s="36"/>
    </row>
    <row r="3428" spans="2:8" x14ac:dyDescent="0.3">
      <c r="B3428" s="155"/>
      <c r="C3428" s="151"/>
      <c r="D3428" s="151"/>
      <c r="E3428" s="152"/>
      <c r="F3428" s="151"/>
      <c r="G3428" s="151"/>
      <c r="H3428" s="36"/>
    </row>
    <row r="3429" spans="2:8" x14ac:dyDescent="0.3">
      <c r="B3429" s="155"/>
      <c r="C3429" s="151"/>
      <c r="D3429" s="151"/>
      <c r="E3429" s="152"/>
      <c r="F3429" s="151"/>
      <c r="G3429" s="151"/>
      <c r="H3429" s="36"/>
    </row>
    <row r="3430" spans="2:8" x14ac:dyDescent="0.3">
      <c r="B3430" s="155"/>
      <c r="C3430" s="151"/>
      <c r="D3430" s="151"/>
      <c r="E3430" s="152"/>
      <c r="F3430" s="151"/>
      <c r="G3430" s="151"/>
      <c r="H3430" s="36"/>
    </row>
    <row r="3431" spans="2:8" x14ac:dyDescent="0.3">
      <c r="B3431" s="155"/>
      <c r="C3431" s="151"/>
      <c r="D3431" s="151"/>
      <c r="E3431" s="152"/>
      <c r="F3431" s="151"/>
      <c r="G3431" s="151"/>
      <c r="H3431" s="36"/>
    </row>
    <row r="3432" spans="2:8" x14ac:dyDescent="0.3">
      <c r="B3432" s="155"/>
      <c r="C3432" s="151"/>
      <c r="D3432" s="151"/>
      <c r="E3432" s="152"/>
      <c r="F3432" s="151"/>
      <c r="G3432" s="151"/>
      <c r="H3432" s="36"/>
    </row>
    <row r="3433" spans="2:8" x14ac:dyDescent="0.3">
      <c r="B3433" s="155"/>
      <c r="C3433" s="151"/>
      <c r="D3433" s="151"/>
      <c r="E3433" s="152"/>
      <c r="F3433" s="151"/>
      <c r="G3433" s="151"/>
      <c r="H3433" s="36"/>
    </row>
    <row r="3434" spans="2:8" x14ac:dyDescent="0.3">
      <c r="B3434" s="155"/>
      <c r="C3434" s="151"/>
      <c r="D3434" s="151"/>
      <c r="E3434" s="152"/>
      <c r="F3434" s="151"/>
      <c r="G3434" s="151"/>
      <c r="H3434" s="36"/>
    </row>
    <row r="3435" spans="2:8" x14ac:dyDescent="0.3">
      <c r="B3435" s="155"/>
      <c r="C3435" s="151"/>
      <c r="D3435" s="151"/>
      <c r="E3435" s="152"/>
      <c r="F3435" s="151"/>
      <c r="G3435" s="151"/>
      <c r="H3435" s="36"/>
    </row>
    <row r="3436" spans="2:8" x14ac:dyDescent="0.3">
      <c r="B3436" s="155"/>
      <c r="C3436" s="151"/>
      <c r="D3436" s="151"/>
      <c r="E3436" s="152"/>
      <c r="F3436" s="151"/>
      <c r="G3436" s="151"/>
      <c r="H3436" s="36"/>
    </row>
    <row r="3437" spans="2:8" x14ac:dyDescent="0.3">
      <c r="B3437" s="155"/>
      <c r="C3437" s="151"/>
      <c r="D3437" s="151"/>
      <c r="E3437" s="152"/>
      <c r="F3437" s="151"/>
      <c r="G3437" s="151"/>
      <c r="H3437" s="36"/>
    </row>
    <row r="3438" spans="2:8" x14ac:dyDescent="0.3">
      <c r="B3438" s="155"/>
      <c r="C3438" s="151"/>
      <c r="D3438" s="151"/>
      <c r="E3438" s="152"/>
      <c r="F3438" s="151"/>
      <c r="G3438" s="151"/>
      <c r="H3438" s="36"/>
    </row>
    <row r="3439" spans="2:8" x14ac:dyDescent="0.3">
      <c r="B3439" s="155"/>
      <c r="C3439" s="151"/>
      <c r="D3439" s="151"/>
      <c r="E3439" s="152"/>
      <c r="F3439" s="151"/>
      <c r="G3439" s="151"/>
      <c r="H3439" s="36"/>
    </row>
    <row r="3440" spans="2:8" x14ac:dyDescent="0.3">
      <c r="B3440" s="155"/>
      <c r="C3440" s="151"/>
      <c r="D3440" s="151"/>
      <c r="E3440" s="152"/>
      <c r="F3440" s="151"/>
      <c r="G3440" s="151"/>
      <c r="H3440" s="36"/>
    </row>
    <row r="3441" spans="2:8" x14ac:dyDescent="0.3">
      <c r="B3441" s="155"/>
      <c r="C3441" s="151"/>
      <c r="D3441" s="151"/>
      <c r="E3441" s="152"/>
      <c r="F3441" s="151"/>
      <c r="G3441" s="151"/>
      <c r="H3441" s="36"/>
    </row>
    <row r="3442" spans="2:8" x14ac:dyDescent="0.3">
      <c r="B3442" s="155"/>
      <c r="C3442" s="151"/>
      <c r="D3442" s="151"/>
      <c r="E3442" s="152"/>
      <c r="F3442" s="151"/>
      <c r="G3442" s="151"/>
      <c r="H3442" s="36"/>
    </row>
    <row r="3443" spans="2:8" x14ac:dyDescent="0.3">
      <c r="B3443" s="155"/>
      <c r="C3443" s="151"/>
      <c r="D3443" s="151"/>
      <c r="E3443" s="152"/>
      <c r="F3443" s="151"/>
      <c r="G3443" s="151"/>
      <c r="H3443" s="36"/>
    </row>
    <row r="3444" spans="2:8" x14ac:dyDescent="0.3">
      <c r="B3444" s="155"/>
      <c r="C3444" s="151"/>
      <c r="D3444" s="151"/>
      <c r="E3444" s="152"/>
      <c r="F3444" s="151"/>
      <c r="G3444" s="151"/>
      <c r="H3444" s="36"/>
    </row>
    <row r="3445" spans="2:8" x14ac:dyDescent="0.3">
      <c r="B3445" s="155"/>
      <c r="C3445" s="151"/>
      <c r="D3445" s="151"/>
      <c r="E3445" s="152"/>
      <c r="F3445" s="151"/>
      <c r="G3445" s="151"/>
      <c r="H3445" s="36"/>
    </row>
    <row r="3446" spans="2:8" x14ac:dyDescent="0.3">
      <c r="B3446" s="155"/>
      <c r="C3446" s="151"/>
      <c r="D3446" s="151"/>
      <c r="E3446" s="152"/>
      <c r="F3446" s="151"/>
      <c r="G3446" s="151"/>
      <c r="H3446" s="36"/>
    </row>
    <row r="3447" spans="2:8" x14ac:dyDescent="0.3">
      <c r="B3447" s="155"/>
      <c r="C3447" s="151"/>
      <c r="D3447" s="151"/>
      <c r="E3447" s="152"/>
      <c r="F3447" s="151"/>
      <c r="G3447" s="151"/>
      <c r="H3447" s="36"/>
    </row>
    <row r="3448" spans="2:8" x14ac:dyDescent="0.3">
      <c r="B3448" s="155"/>
      <c r="C3448" s="151"/>
      <c r="D3448" s="151"/>
      <c r="E3448" s="152"/>
      <c r="F3448" s="151"/>
      <c r="G3448" s="151"/>
      <c r="H3448" s="36"/>
    </row>
    <row r="3449" spans="2:8" x14ac:dyDescent="0.3">
      <c r="B3449" s="155"/>
      <c r="C3449" s="151"/>
      <c r="D3449" s="151"/>
      <c r="E3449" s="152"/>
      <c r="F3449" s="151"/>
      <c r="G3449" s="151"/>
      <c r="H3449" s="36"/>
    </row>
    <row r="3450" spans="2:8" x14ac:dyDescent="0.3">
      <c r="B3450" s="155"/>
      <c r="C3450" s="151"/>
      <c r="D3450" s="151"/>
      <c r="E3450" s="152"/>
      <c r="F3450" s="151"/>
      <c r="G3450" s="151"/>
      <c r="H3450" s="36"/>
    </row>
    <row r="3451" spans="2:8" x14ac:dyDescent="0.3">
      <c r="B3451" s="155"/>
      <c r="C3451" s="151"/>
      <c r="D3451" s="151"/>
      <c r="E3451" s="152"/>
      <c r="F3451" s="151"/>
      <c r="G3451" s="151"/>
      <c r="H3451" s="36"/>
    </row>
    <row r="3452" spans="2:8" x14ac:dyDescent="0.3">
      <c r="B3452" s="155"/>
      <c r="C3452" s="151"/>
      <c r="D3452" s="151"/>
      <c r="E3452" s="152"/>
      <c r="F3452" s="151"/>
      <c r="G3452" s="151"/>
      <c r="H3452" s="36"/>
    </row>
    <row r="3453" spans="2:8" x14ac:dyDescent="0.3">
      <c r="B3453" s="155"/>
      <c r="C3453" s="151"/>
      <c r="D3453" s="151"/>
      <c r="E3453" s="152"/>
      <c r="F3453" s="151"/>
      <c r="G3453" s="151"/>
      <c r="H3453" s="36"/>
    </row>
    <row r="3454" spans="2:8" x14ac:dyDescent="0.3">
      <c r="B3454" s="155"/>
      <c r="C3454" s="151"/>
      <c r="D3454" s="151"/>
      <c r="E3454" s="152"/>
      <c r="F3454" s="151"/>
      <c r="G3454" s="151"/>
      <c r="H3454" s="36"/>
    </row>
    <row r="3455" spans="2:8" x14ac:dyDescent="0.3">
      <c r="B3455" s="155"/>
      <c r="C3455" s="151"/>
      <c r="D3455" s="151"/>
      <c r="E3455" s="152"/>
      <c r="F3455" s="151"/>
      <c r="G3455" s="151"/>
      <c r="H3455" s="36"/>
    </row>
    <row r="3456" spans="2:8" x14ac:dyDescent="0.3">
      <c r="B3456" s="155"/>
      <c r="C3456" s="151"/>
      <c r="D3456" s="151"/>
      <c r="E3456" s="152"/>
      <c r="F3456" s="151"/>
      <c r="G3456" s="151"/>
      <c r="H3456" s="36"/>
    </row>
    <row r="3457" spans="2:8" x14ac:dyDescent="0.3">
      <c r="B3457" s="155"/>
      <c r="C3457" s="151"/>
      <c r="D3457" s="151"/>
      <c r="E3457" s="152"/>
      <c r="F3457" s="151"/>
      <c r="G3457" s="151"/>
      <c r="H3457" s="36"/>
    </row>
    <row r="3458" spans="2:8" x14ac:dyDescent="0.3">
      <c r="B3458" s="155"/>
      <c r="C3458" s="151"/>
      <c r="D3458" s="151"/>
      <c r="E3458" s="152"/>
      <c r="F3458" s="151"/>
      <c r="G3458" s="151"/>
      <c r="H3458" s="36"/>
    </row>
    <row r="3459" spans="2:8" x14ac:dyDescent="0.3">
      <c r="B3459" s="155"/>
      <c r="C3459" s="151"/>
      <c r="D3459" s="151"/>
      <c r="E3459" s="152"/>
      <c r="F3459" s="151"/>
      <c r="G3459" s="151"/>
      <c r="H3459" s="36"/>
    </row>
    <row r="3460" spans="2:8" x14ac:dyDescent="0.3">
      <c r="B3460" s="155"/>
      <c r="C3460" s="151"/>
      <c r="D3460" s="151"/>
      <c r="E3460" s="152"/>
      <c r="F3460" s="151"/>
      <c r="G3460" s="151"/>
      <c r="H3460" s="36"/>
    </row>
    <row r="3461" spans="2:8" x14ac:dyDescent="0.3">
      <c r="B3461" s="155"/>
      <c r="C3461" s="151"/>
      <c r="D3461" s="151"/>
      <c r="E3461" s="152"/>
      <c r="F3461" s="151"/>
      <c r="G3461" s="151"/>
      <c r="H3461" s="36"/>
    </row>
    <row r="3462" spans="2:8" x14ac:dyDescent="0.3">
      <c r="B3462" s="155"/>
      <c r="C3462" s="151"/>
      <c r="D3462" s="151"/>
      <c r="E3462" s="152"/>
      <c r="F3462" s="151"/>
      <c r="G3462" s="151"/>
      <c r="H3462" s="36"/>
    </row>
    <row r="3463" spans="2:8" x14ac:dyDescent="0.3">
      <c r="B3463" s="155"/>
      <c r="C3463" s="151"/>
      <c r="D3463" s="151"/>
      <c r="E3463" s="152"/>
      <c r="F3463" s="151"/>
      <c r="G3463" s="151"/>
      <c r="H3463" s="36"/>
    </row>
    <row r="3464" spans="2:8" x14ac:dyDescent="0.3">
      <c r="B3464" s="155"/>
      <c r="C3464" s="151"/>
      <c r="D3464" s="151"/>
      <c r="E3464" s="152"/>
      <c r="F3464" s="151"/>
      <c r="G3464" s="151"/>
      <c r="H3464" s="36"/>
    </row>
    <row r="3465" spans="2:8" x14ac:dyDescent="0.3">
      <c r="B3465" s="155"/>
      <c r="C3465" s="151"/>
      <c r="D3465" s="151"/>
      <c r="E3465" s="152"/>
      <c r="F3465" s="151"/>
      <c r="G3465" s="151"/>
      <c r="H3465" s="36"/>
    </row>
    <row r="3466" spans="2:8" x14ac:dyDescent="0.3">
      <c r="B3466" s="155"/>
      <c r="C3466" s="151"/>
      <c r="D3466" s="151"/>
      <c r="E3466" s="152"/>
      <c r="F3466" s="151"/>
      <c r="G3466" s="151"/>
      <c r="H3466" s="36"/>
    </row>
    <row r="3467" spans="2:8" x14ac:dyDescent="0.3">
      <c r="B3467" s="155"/>
      <c r="C3467" s="151"/>
      <c r="D3467" s="151"/>
      <c r="E3467" s="152"/>
      <c r="F3467" s="151"/>
      <c r="G3467" s="151"/>
      <c r="H3467" s="36"/>
    </row>
    <row r="3468" spans="2:8" x14ac:dyDescent="0.3">
      <c r="B3468" s="155"/>
      <c r="C3468" s="151"/>
      <c r="D3468" s="151"/>
      <c r="E3468" s="152"/>
      <c r="F3468" s="151"/>
      <c r="G3468" s="151"/>
      <c r="H3468" s="36"/>
    </row>
    <row r="3469" spans="2:8" x14ac:dyDescent="0.3">
      <c r="B3469" s="155"/>
      <c r="C3469" s="151"/>
      <c r="D3469" s="151"/>
      <c r="E3469" s="152"/>
      <c r="F3469" s="151"/>
      <c r="G3469" s="151"/>
      <c r="H3469" s="36"/>
    </row>
    <row r="3470" spans="2:8" x14ac:dyDescent="0.3">
      <c r="B3470" s="155"/>
      <c r="C3470" s="151"/>
      <c r="D3470" s="151"/>
      <c r="E3470" s="152"/>
      <c r="F3470" s="151"/>
      <c r="G3470" s="151"/>
      <c r="H3470" s="36"/>
    </row>
    <row r="3471" spans="2:8" x14ac:dyDescent="0.3">
      <c r="B3471" s="155"/>
      <c r="C3471" s="151"/>
      <c r="D3471" s="151"/>
      <c r="E3471" s="152"/>
      <c r="F3471" s="151"/>
      <c r="G3471" s="151"/>
      <c r="H3471" s="36"/>
    </row>
    <row r="3472" spans="2:8" x14ac:dyDescent="0.3">
      <c r="B3472" s="155"/>
      <c r="C3472" s="151"/>
      <c r="D3472" s="151"/>
      <c r="E3472" s="152"/>
      <c r="F3472" s="151"/>
      <c r="G3472" s="151"/>
      <c r="H3472" s="36"/>
    </row>
    <row r="3473" spans="2:8" x14ac:dyDescent="0.3">
      <c r="B3473" s="155"/>
      <c r="C3473" s="151"/>
      <c r="D3473" s="151"/>
      <c r="E3473" s="152"/>
      <c r="F3473" s="151"/>
      <c r="G3473" s="151"/>
      <c r="H3473" s="36"/>
    </row>
    <row r="3474" spans="2:8" x14ac:dyDescent="0.3">
      <c r="B3474" s="155"/>
      <c r="C3474" s="151"/>
      <c r="D3474" s="151"/>
      <c r="E3474" s="152"/>
      <c r="F3474" s="151"/>
      <c r="G3474" s="151"/>
      <c r="H3474" s="36"/>
    </row>
    <row r="3475" spans="2:8" x14ac:dyDescent="0.3">
      <c r="B3475" s="155"/>
      <c r="C3475" s="151"/>
      <c r="D3475" s="151"/>
      <c r="E3475" s="152"/>
      <c r="F3475" s="151"/>
      <c r="G3475" s="151"/>
      <c r="H3475" s="36"/>
    </row>
    <row r="3476" spans="2:8" x14ac:dyDescent="0.3">
      <c r="B3476" s="155"/>
      <c r="C3476" s="151"/>
      <c r="D3476" s="151"/>
      <c r="E3476" s="152"/>
      <c r="F3476" s="151"/>
      <c r="G3476" s="151"/>
      <c r="H3476" s="36"/>
    </row>
    <row r="3477" spans="2:8" x14ac:dyDescent="0.3">
      <c r="B3477" s="155"/>
      <c r="C3477" s="151"/>
      <c r="D3477" s="151"/>
      <c r="E3477" s="152"/>
      <c r="F3477" s="151"/>
      <c r="G3477" s="151"/>
      <c r="H3477" s="36"/>
    </row>
    <row r="3478" spans="2:8" x14ac:dyDescent="0.3">
      <c r="B3478" s="155"/>
      <c r="C3478" s="151"/>
      <c r="D3478" s="151"/>
      <c r="E3478" s="152"/>
      <c r="F3478" s="151"/>
      <c r="G3478" s="151"/>
      <c r="H3478" s="36"/>
    </row>
    <row r="3479" spans="2:8" x14ac:dyDescent="0.3">
      <c r="B3479" s="155"/>
      <c r="C3479" s="151"/>
      <c r="D3479" s="151"/>
      <c r="E3479" s="152"/>
      <c r="F3479" s="151"/>
      <c r="G3479" s="151"/>
      <c r="H3479" s="36"/>
    </row>
    <row r="3480" spans="2:8" x14ac:dyDescent="0.3">
      <c r="B3480" s="155"/>
      <c r="C3480" s="151"/>
      <c r="D3480" s="151"/>
      <c r="E3480" s="152"/>
      <c r="F3480" s="151"/>
      <c r="G3480" s="151"/>
      <c r="H3480" s="36"/>
    </row>
    <row r="3481" spans="2:8" x14ac:dyDescent="0.3">
      <c r="B3481" s="155"/>
      <c r="C3481" s="151"/>
      <c r="D3481" s="151"/>
      <c r="E3481" s="152"/>
      <c r="F3481" s="151"/>
      <c r="G3481" s="151"/>
      <c r="H3481" s="36"/>
    </row>
    <row r="3482" spans="2:8" x14ac:dyDescent="0.3">
      <c r="B3482" s="155"/>
      <c r="C3482" s="151"/>
      <c r="D3482" s="151"/>
      <c r="E3482" s="152"/>
      <c r="F3482" s="151"/>
      <c r="G3482" s="151"/>
      <c r="H3482" s="36"/>
    </row>
    <row r="3483" spans="2:8" x14ac:dyDescent="0.3">
      <c r="B3483" s="155"/>
      <c r="C3483" s="151"/>
      <c r="D3483" s="151"/>
      <c r="E3483" s="152"/>
      <c r="F3483" s="151"/>
      <c r="G3483" s="151"/>
      <c r="H3483" s="36"/>
    </row>
    <row r="3484" spans="2:8" x14ac:dyDescent="0.3">
      <c r="B3484" s="155"/>
      <c r="C3484" s="151"/>
      <c r="D3484" s="151"/>
      <c r="E3484" s="152"/>
      <c r="F3484" s="151"/>
      <c r="G3484" s="151"/>
      <c r="H3484" s="36"/>
    </row>
    <row r="3485" spans="2:8" x14ac:dyDescent="0.3">
      <c r="B3485" s="155"/>
      <c r="C3485" s="151"/>
      <c r="D3485" s="151"/>
      <c r="E3485" s="152"/>
      <c r="F3485" s="151"/>
      <c r="G3485" s="151"/>
      <c r="H3485" s="36"/>
    </row>
    <row r="3486" spans="2:8" x14ac:dyDescent="0.3">
      <c r="B3486" s="155"/>
      <c r="C3486" s="151"/>
      <c r="D3486" s="151"/>
      <c r="E3486" s="152"/>
      <c r="F3486" s="151"/>
      <c r="G3486" s="151"/>
      <c r="H3486" s="36"/>
    </row>
    <row r="3487" spans="2:8" x14ac:dyDescent="0.3">
      <c r="B3487" s="155"/>
      <c r="C3487" s="151"/>
      <c r="D3487" s="151"/>
      <c r="E3487" s="152"/>
      <c r="F3487" s="151"/>
      <c r="G3487" s="151"/>
      <c r="H3487" s="36"/>
    </row>
    <row r="3488" spans="2:8" x14ac:dyDescent="0.3">
      <c r="B3488" s="155"/>
      <c r="C3488" s="151"/>
      <c r="D3488" s="151"/>
      <c r="E3488" s="152"/>
      <c r="F3488" s="151"/>
      <c r="G3488" s="151"/>
      <c r="H3488" s="36"/>
    </row>
    <row r="3489" spans="2:8" x14ac:dyDescent="0.3">
      <c r="B3489" s="155"/>
      <c r="C3489" s="151"/>
      <c r="D3489" s="151"/>
      <c r="E3489" s="152"/>
      <c r="F3489" s="151"/>
      <c r="G3489" s="151"/>
      <c r="H3489" s="36"/>
    </row>
    <row r="3490" spans="2:8" x14ac:dyDescent="0.3">
      <c r="B3490" s="155"/>
      <c r="C3490" s="151"/>
      <c r="D3490" s="151"/>
      <c r="E3490" s="152"/>
      <c r="F3490" s="151"/>
      <c r="G3490" s="151"/>
      <c r="H3490" s="36"/>
    </row>
    <row r="3491" spans="2:8" x14ac:dyDescent="0.3">
      <c r="B3491" s="155"/>
      <c r="C3491" s="151"/>
      <c r="D3491" s="151"/>
      <c r="E3491" s="152"/>
      <c r="F3491" s="151"/>
      <c r="G3491" s="151"/>
      <c r="H3491" s="36"/>
    </row>
    <row r="3492" spans="2:8" x14ac:dyDescent="0.3">
      <c r="B3492" s="155"/>
      <c r="C3492" s="151"/>
      <c r="D3492" s="151"/>
      <c r="E3492" s="152"/>
      <c r="F3492" s="151"/>
      <c r="G3492" s="151"/>
      <c r="H3492" s="36"/>
    </row>
    <row r="3493" spans="2:8" x14ac:dyDescent="0.3">
      <c r="B3493" s="155"/>
      <c r="C3493" s="151"/>
      <c r="D3493" s="151"/>
      <c r="E3493" s="152"/>
      <c r="F3493" s="151"/>
      <c r="G3493" s="151"/>
      <c r="H3493" s="36"/>
    </row>
    <row r="3494" spans="2:8" x14ac:dyDescent="0.3">
      <c r="B3494" s="155"/>
      <c r="C3494" s="151"/>
      <c r="D3494" s="151"/>
      <c r="E3494" s="152"/>
      <c r="F3494" s="151"/>
      <c r="G3494" s="151"/>
      <c r="H3494" s="36"/>
    </row>
    <row r="3495" spans="2:8" x14ac:dyDescent="0.3">
      <c r="B3495" s="155"/>
      <c r="C3495" s="151"/>
      <c r="D3495" s="151"/>
      <c r="E3495" s="152"/>
      <c r="F3495" s="151"/>
      <c r="G3495" s="151"/>
      <c r="H3495" s="36"/>
    </row>
    <row r="3496" spans="2:8" x14ac:dyDescent="0.3">
      <c r="B3496" s="155"/>
      <c r="C3496" s="151"/>
      <c r="D3496" s="151"/>
      <c r="E3496" s="152"/>
      <c r="F3496" s="151"/>
      <c r="G3496" s="151"/>
      <c r="H3496" s="36"/>
    </row>
    <row r="3497" spans="2:8" x14ac:dyDescent="0.3">
      <c r="B3497" s="155"/>
      <c r="C3497" s="151"/>
      <c r="D3497" s="151"/>
      <c r="E3497" s="152"/>
      <c r="F3497" s="151"/>
      <c r="G3497" s="151"/>
      <c r="H3497" s="36"/>
    </row>
    <row r="3498" spans="2:8" x14ac:dyDescent="0.3">
      <c r="B3498" s="155"/>
      <c r="C3498" s="151"/>
      <c r="D3498" s="151"/>
      <c r="E3498" s="152"/>
      <c r="F3498" s="151"/>
      <c r="G3498" s="151"/>
      <c r="H3498" s="36"/>
    </row>
    <row r="3499" spans="2:8" x14ac:dyDescent="0.3">
      <c r="B3499" s="155"/>
      <c r="C3499" s="151"/>
      <c r="D3499" s="151"/>
      <c r="E3499" s="152"/>
      <c r="F3499" s="151"/>
      <c r="G3499" s="151"/>
      <c r="H3499" s="36"/>
    </row>
    <row r="3500" spans="2:8" x14ac:dyDescent="0.3">
      <c r="B3500" s="155"/>
      <c r="C3500" s="151"/>
      <c r="D3500" s="151"/>
      <c r="E3500" s="152"/>
      <c r="F3500" s="151"/>
      <c r="G3500" s="151"/>
      <c r="H3500" s="36"/>
    </row>
    <row r="3501" spans="2:8" x14ac:dyDescent="0.3">
      <c r="B3501" s="155"/>
      <c r="C3501" s="151"/>
      <c r="D3501" s="151"/>
      <c r="E3501" s="152"/>
      <c r="F3501" s="151"/>
      <c r="G3501" s="151"/>
      <c r="H3501" s="36"/>
    </row>
    <row r="3502" spans="2:8" x14ac:dyDescent="0.3">
      <c r="B3502" s="155"/>
      <c r="C3502" s="151"/>
      <c r="D3502" s="151"/>
      <c r="E3502" s="152"/>
      <c r="F3502" s="151"/>
      <c r="G3502" s="151"/>
      <c r="H3502" s="36"/>
    </row>
    <row r="3503" spans="2:8" x14ac:dyDescent="0.3">
      <c r="B3503" s="155"/>
      <c r="C3503" s="151"/>
      <c r="D3503" s="151"/>
      <c r="E3503" s="152"/>
      <c r="F3503" s="151"/>
      <c r="G3503" s="151"/>
      <c r="H3503" s="36"/>
    </row>
    <row r="3504" spans="2:8" x14ac:dyDescent="0.3">
      <c r="B3504" s="155"/>
      <c r="C3504" s="151"/>
      <c r="D3504" s="151"/>
      <c r="E3504" s="152"/>
      <c r="F3504" s="151"/>
      <c r="G3504" s="151"/>
      <c r="H3504" s="36"/>
    </row>
    <row r="3505" spans="2:8" x14ac:dyDescent="0.3">
      <c r="B3505" s="155"/>
      <c r="C3505" s="151"/>
      <c r="D3505" s="151"/>
      <c r="E3505" s="152"/>
      <c r="F3505" s="151"/>
      <c r="G3505" s="151"/>
      <c r="H3505" s="36"/>
    </row>
    <row r="3506" spans="2:8" x14ac:dyDescent="0.3">
      <c r="B3506" s="155"/>
      <c r="C3506" s="151"/>
      <c r="D3506" s="151"/>
      <c r="E3506" s="152"/>
      <c r="F3506" s="151"/>
      <c r="G3506" s="151"/>
      <c r="H3506" s="36"/>
    </row>
    <row r="3507" spans="2:8" x14ac:dyDescent="0.3">
      <c r="B3507" s="155"/>
      <c r="C3507" s="151"/>
      <c r="D3507" s="151"/>
      <c r="E3507" s="152"/>
      <c r="F3507" s="151"/>
      <c r="G3507" s="151"/>
      <c r="H3507" s="36"/>
    </row>
    <row r="3508" spans="2:8" x14ac:dyDescent="0.3">
      <c r="B3508" s="155"/>
      <c r="C3508" s="151"/>
      <c r="D3508" s="151"/>
      <c r="E3508" s="152"/>
      <c r="F3508" s="151"/>
      <c r="G3508" s="151"/>
      <c r="H3508" s="36"/>
    </row>
    <row r="3509" spans="2:8" x14ac:dyDescent="0.3">
      <c r="B3509" s="155"/>
      <c r="C3509" s="151"/>
      <c r="D3509" s="151"/>
      <c r="E3509" s="152"/>
      <c r="F3509" s="151"/>
      <c r="G3509" s="151"/>
      <c r="H3509" s="36"/>
    </row>
    <row r="3510" spans="2:8" x14ac:dyDescent="0.3">
      <c r="B3510" s="155"/>
      <c r="C3510" s="151"/>
      <c r="D3510" s="151"/>
      <c r="E3510" s="152"/>
      <c r="F3510" s="151"/>
      <c r="G3510" s="151"/>
      <c r="H3510" s="36"/>
    </row>
    <row r="3511" spans="2:8" x14ac:dyDescent="0.3">
      <c r="B3511" s="155"/>
      <c r="C3511" s="151"/>
      <c r="D3511" s="151"/>
      <c r="E3511" s="152"/>
      <c r="F3511" s="151"/>
      <c r="G3511" s="151"/>
      <c r="H3511" s="36"/>
    </row>
    <row r="3512" spans="2:8" x14ac:dyDescent="0.3">
      <c r="B3512" s="155"/>
      <c r="C3512" s="151"/>
      <c r="D3512" s="151"/>
      <c r="E3512" s="152"/>
      <c r="F3512" s="151"/>
      <c r="G3512" s="151"/>
      <c r="H3512" s="36"/>
    </row>
    <row r="3513" spans="2:8" x14ac:dyDescent="0.3">
      <c r="B3513" s="155"/>
      <c r="C3513" s="151"/>
      <c r="D3513" s="151"/>
      <c r="E3513" s="152"/>
      <c r="F3513" s="151"/>
      <c r="G3513" s="151"/>
      <c r="H3513" s="36"/>
    </row>
    <row r="3514" spans="2:8" x14ac:dyDescent="0.3">
      <c r="B3514" s="155"/>
      <c r="C3514" s="151"/>
      <c r="D3514" s="151"/>
      <c r="E3514" s="152"/>
      <c r="F3514" s="151"/>
      <c r="G3514" s="151"/>
      <c r="H3514" s="36"/>
    </row>
    <row r="3515" spans="2:8" x14ac:dyDescent="0.3">
      <c r="B3515" s="155"/>
      <c r="C3515" s="151"/>
      <c r="D3515" s="151"/>
      <c r="E3515" s="152"/>
      <c r="F3515" s="151"/>
      <c r="G3515" s="151"/>
      <c r="H3515" s="36"/>
    </row>
    <row r="3516" spans="2:8" x14ac:dyDescent="0.3">
      <c r="B3516" s="155"/>
      <c r="C3516" s="151"/>
      <c r="D3516" s="151"/>
      <c r="E3516" s="152"/>
      <c r="F3516" s="151"/>
      <c r="G3516" s="151"/>
      <c r="H3516" s="36"/>
    </row>
    <row r="3517" spans="2:8" x14ac:dyDescent="0.3">
      <c r="B3517" s="155"/>
      <c r="C3517" s="151"/>
      <c r="D3517" s="151"/>
      <c r="E3517" s="152"/>
      <c r="F3517" s="151"/>
      <c r="G3517" s="151"/>
      <c r="H3517" s="36"/>
    </row>
    <row r="3518" spans="2:8" x14ac:dyDescent="0.3">
      <c r="B3518" s="155"/>
      <c r="C3518" s="151"/>
      <c r="D3518" s="151"/>
      <c r="E3518" s="152"/>
      <c r="F3518" s="151"/>
      <c r="G3518" s="151"/>
      <c r="H3518" s="36"/>
    </row>
    <row r="3519" spans="2:8" x14ac:dyDescent="0.3">
      <c r="B3519" s="155"/>
      <c r="C3519" s="151"/>
      <c r="D3519" s="151"/>
      <c r="E3519" s="152"/>
      <c r="F3519" s="151"/>
      <c r="G3519" s="151"/>
      <c r="H3519" s="36"/>
    </row>
    <row r="3520" spans="2:8" x14ac:dyDescent="0.3">
      <c r="B3520" s="155"/>
      <c r="C3520" s="151"/>
      <c r="D3520" s="151"/>
      <c r="E3520" s="152"/>
      <c r="F3520" s="151"/>
      <c r="G3520" s="151"/>
      <c r="H3520" s="36"/>
    </row>
    <row r="3521" spans="2:8" x14ac:dyDescent="0.3">
      <c r="B3521" s="155"/>
      <c r="C3521" s="151"/>
      <c r="D3521" s="151"/>
      <c r="E3521" s="152"/>
      <c r="F3521" s="151"/>
      <c r="G3521" s="151"/>
      <c r="H3521" s="36"/>
    </row>
    <row r="3522" spans="2:8" x14ac:dyDescent="0.3">
      <c r="B3522" s="155"/>
      <c r="C3522" s="151"/>
      <c r="D3522" s="151"/>
      <c r="E3522" s="152"/>
      <c r="F3522" s="151"/>
      <c r="G3522" s="151"/>
      <c r="H3522" s="36"/>
    </row>
    <row r="3523" spans="2:8" x14ac:dyDescent="0.3">
      <c r="B3523" s="155"/>
      <c r="C3523" s="151"/>
      <c r="D3523" s="151"/>
      <c r="E3523" s="152"/>
      <c r="F3523" s="151"/>
      <c r="G3523" s="151"/>
      <c r="H3523" s="36"/>
    </row>
    <row r="3524" spans="2:8" x14ac:dyDescent="0.3">
      <c r="B3524" s="155"/>
      <c r="C3524" s="151"/>
      <c r="D3524" s="151"/>
      <c r="E3524" s="152"/>
      <c r="F3524" s="151"/>
      <c r="G3524" s="151"/>
      <c r="H3524" s="36"/>
    </row>
    <row r="3525" spans="2:8" x14ac:dyDescent="0.3">
      <c r="B3525" s="155"/>
      <c r="C3525" s="151"/>
      <c r="D3525" s="151"/>
      <c r="E3525" s="152"/>
      <c r="F3525" s="151"/>
      <c r="G3525" s="151"/>
      <c r="H3525" s="36"/>
    </row>
    <row r="3526" spans="2:8" x14ac:dyDescent="0.3">
      <c r="B3526" s="155"/>
      <c r="C3526" s="151"/>
      <c r="D3526" s="151"/>
      <c r="E3526" s="152"/>
      <c r="F3526" s="151"/>
      <c r="G3526" s="151"/>
      <c r="H3526" s="36"/>
    </row>
    <row r="3527" spans="2:8" x14ac:dyDescent="0.3">
      <c r="B3527" s="155"/>
      <c r="C3527" s="151"/>
      <c r="D3527" s="151"/>
      <c r="E3527" s="152"/>
      <c r="F3527" s="151"/>
      <c r="G3527" s="151"/>
      <c r="H3527" s="36"/>
    </row>
    <row r="3528" spans="2:8" x14ac:dyDescent="0.3">
      <c r="B3528" s="155"/>
      <c r="C3528" s="151"/>
      <c r="D3528" s="151"/>
      <c r="E3528" s="152"/>
      <c r="F3528" s="151"/>
      <c r="G3528" s="151"/>
      <c r="H3528" s="36"/>
    </row>
    <row r="3529" spans="2:8" x14ac:dyDescent="0.3">
      <c r="B3529" s="155"/>
      <c r="C3529" s="151"/>
      <c r="D3529" s="151"/>
      <c r="E3529" s="152"/>
      <c r="F3529" s="151"/>
      <c r="G3529" s="151"/>
      <c r="H3529" s="36"/>
    </row>
    <row r="3530" spans="2:8" x14ac:dyDescent="0.3">
      <c r="B3530" s="155"/>
      <c r="C3530" s="151"/>
      <c r="D3530" s="151"/>
      <c r="E3530" s="152"/>
      <c r="F3530" s="151"/>
      <c r="G3530" s="151"/>
      <c r="H3530" s="36"/>
    </row>
    <row r="3531" spans="2:8" x14ac:dyDescent="0.3">
      <c r="B3531" s="155"/>
      <c r="C3531" s="151"/>
      <c r="D3531" s="151"/>
      <c r="E3531" s="152"/>
      <c r="F3531" s="151"/>
      <c r="G3531" s="151"/>
      <c r="H3531" s="36"/>
    </row>
    <row r="3532" spans="2:8" x14ac:dyDescent="0.3">
      <c r="B3532" s="155"/>
      <c r="C3532" s="151"/>
      <c r="D3532" s="151"/>
      <c r="E3532" s="152"/>
      <c r="F3532" s="151"/>
      <c r="G3532" s="151"/>
      <c r="H3532" s="36"/>
    </row>
    <row r="3533" spans="2:8" x14ac:dyDescent="0.3">
      <c r="B3533" s="155"/>
      <c r="C3533" s="151"/>
      <c r="D3533" s="151"/>
      <c r="E3533" s="152"/>
      <c r="F3533" s="151"/>
      <c r="G3533" s="151"/>
      <c r="H3533" s="36"/>
    </row>
    <row r="3534" spans="2:8" x14ac:dyDescent="0.3">
      <c r="B3534" s="155"/>
      <c r="C3534" s="151"/>
      <c r="D3534" s="151"/>
      <c r="E3534" s="152"/>
      <c r="F3534" s="151"/>
      <c r="G3534" s="151"/>
      <c r="H3534" s="36"/>
    </row>
    <row r="3535" spans="2:8" x14ac:dyDescent="0.3">
      <c r="B3535" s="155"/>
      <c r="C3535" s="151"/>
      <c r="D3535" s="151"/>
      <c r="E3535" s="152"/>
      <c r="F3535" s="151"/>
      <c r="G3535" s="151"/>
      <c r="H3535" s="36"/>
    </row>
    <row r="3536" spans="2:8" x14ac:dyDescent="0.3">
      <c r="B3536" s="155"/>
      <c r="C3536" s="151"/>
      <c r="D3536" s="151"/>
      <c r="E3536" s="152"/>
      <c r="F3536" s="151"/>
      <c r="G3536" s="151"/>
      <c r="H3536" s="36"/>
    </row>
    <row r="3537" spans="2:8" x14ac:dyDescent="0.3">
      <c r="B3537" s="155"/>
      <c r="C3537" s="151"/>
      <c r="D3537" s="151"/>
      <c r="E3537" s="152"/>
      <c r="F3537" s="151"/>
      <c r="G3537" s="151"/>
      <c r="H3537" s="36"/>
    </row>
    <row r="3538" spans="2:8" x14ac:dyDescent="0.3">
      <c r="B3538" s="155"/>
      <c r="C3538" s="151"/>
      <c r="D3538" s="151"/>
      <c r="E3538" s="152"/>
      <c r="F3538" s="151"/>
      <c r="G3538" s="151"/>
      <c r="H3538" s="36"/>
    </row>
    <row r="3539" spans="2:8" x14ac:dyDescent="0.3">
      <c r="B3539" s="155"/>
      <c r="C3539" s="151"/>
      <c r="D3539" s="151"/>
      <c r="E3539" s="152"/>
      <c r="F3539" s="151"/>
      <c r="G3539" s="151"/>
      <c r="H3539" s="36"/>
    </row>
    <row r="3540" spans="2:8" x14ac:dyDescent="0.3">
      <c r="B3540" s="155"/>
      <c r="C3540" s="151"/>
      <c r="D3540" s="151"/>
      <c r="E3540" s="152"/>
      <c r="F3540" s="151"/>
      <c r="G3540" s="151"/>
      <c r="H3540" s="36"/>
    </row>
    <row r="3541" spans="2:8" x14ac:dyDescent="0.3">
      <c r="B3541" s="155"/>
      <c r="C3541" s="151"/>
      <c r="D3541" s="151"/>
      <c r="E3541" s="152"/>
      <c r="F3541" s="151"/>
      <c r="G3541" s="151"/>
      <c r="H3541" s="36"/>
    </row>
    <row r="3542" spans="2:8" x14ac:dyDescent="0.3">
      <c r="B3542" s="155"/>
      <c r="C3542" s="151"/>
      <c r="D3542" s="151"/>
      <c r="E3542" s="152"/>
      <c r="F3542" s="151"/>
      <c r="G3542" s="151"/>
      <c r="H3542" s="36"/>
    </row>
    <row r="3543" spans="2:8" x14ac:dyDescent="0.3">
      <c r="B3543" s="155"/>
      <c r="C3543" s="151"/>
      <c r="D3543" s="151"/>
      <c r="E3543" s="152"/>
      <c r="F3543" s="151"/>
      <c r="G3543" s="151"/>
      <c r="H3543" s="36"/>
    </row>
    <row r="3544" spans="2:8" x14ac:dyDescent="0.3">
      <c r="B3544" s="155"/>
      <c r="C3544" s="151"/>
      <c r="D3544" s="151"/>
      <c r="E3544" s="152"/>
      <c r="F3544" s="151"/>
      <c r="G3544" s="151"/>
      <c r="H3544" s="36"/>
    </row>
    <row r="3545" spans="2:8" x14ac:dyDescent="0.3">
      <c r="B3545" s="155"/>
      <c r="C3545" s="151"/>
      <c r="D3545" s="151"/>
      <c r="E3545" s="152"/>
      <c r="F3545" s="151"/>
      <c r="G3545" s="151"/>
      <c r="H3545" s="36"/>
    </row>
    <row r="3546" spans="2:8" x14ac:dyDescent="0.3">
      <c r="B3546" s="155"/>
      <c r="C3546" s="151"/>
      <c r="D3546" s="151"/>
      <c r="E3546" s="152"/>
      <c r="F3546" s="151"/>
      <c r="G3546" s="151"/>
      <c r="H3546" s="36"/>
    </row>
    <row r="3547" spans="2:8" x14ac:dyDescent="0.3">
      <c r="B3547" s="155"/>
      <c r="C3547" s="151"/>
      <c r="D3547" s="151"/>
      <c r="E3547" s="152"/>
      <c r="F3547" s="151"/>
      <c r="G3547" s="151"/>
      <c r="H3547" s="36"/>
    </row>
    <row r="3548" spans="2:8" x14ac:dyDescent="0.3">
      <c r="B3548" s="155"/>
      <c r="C3548" s="151"/>
      <c r="D3548" s="151"/>
      <c r="E3548" s="152"/>
      <c r="F3548" s="151"/>
      <c r="G3548" s="151"/>
      <c r="H3548" s="36"/>
    </row>
    <row r="3549" spans="2:8" x14ac:dyDescent="0.3">
      <c r="B3549" s="155"/>
      <c r="C3549" s="151"/>
      <c r="D3549" s="151"/>
      <c r="E3549" s="152"/>
      <c r="F3549" s="151"/>
      <c r="G3549" s="151"/>
      <c r="H3549" s="36"/>
    </row>
    <row r="3550" spans="2:8" x14ac:dyDescent="0.3">
      <c r="B3550" s="155"/>
      <c r="C3550" s="151"/>
      <c r="D3550" s="151"/>
      <c r="E3550" s="152"/>
      <c r="F3550" s="151"/>
      <c r="G3550" s="151"/>
      <c r="H3550" s="36"/>
    </row>
    <row r="3551" spans="2:8" x14ac:dyDescent="0.3">
      <c r="B3551" s="155"/>
      <c r="C3551" s="151"/>
      <c r="D3551" s="151"/>
      <c r="E3551" s="152"/>
      <c r="F3551" s="151"/>
      <c r="G3551" s="151"/>
      <c r="H3551" s="36"/>
    </row>
    <row r="3552" spans="2:8" x14ac:dyDescent="0.3">
      <c r="B3552" s="155"/>
      <c r="C3552" s="151"/>
      <c r="D3552" s="151"/>
      <c r="E3552" s="152"/>
      <c r="F3552" s="151"/>
      <c r="G3552" s="151"/>
      <c r="H3552" s="36"/>
    </row>
    <row r="3553" spans="2:8" x14ac:dyDescent="0.3">
      <c r="B3553" s="155"/>
      <c r="C3553" s="151"/>
      <c r="D3553" s="151"/>
      <c r="E3553" s="152"/>
      <c r="F3553" s="151"/>
      <c r="G3553" s="151"/>
      <c r="H3553" s="36"/>
    </row>
    <row r="3554" spans="2:8" x14ac:dyDescent="0.3">
      <c r="B3554" s="155"/>
      <c r="C3554" s="151"/>
      <c r="D3554" s="151"/>
      <c r="E3554" s="152"/>
      <c r="F3554" s="151"/>
      <c r="G3554" s="151"/>
      <c r="H3554" s="36"/>
    </row>
    <row r="3555" spans="2:8" x14ac:dyDescent="0.3">
      <c r="B3555" s="155"/>
      <c r="C3555" s="151"/>
      <c r="D3555" s="151"/>
      <c r="E3555" s="152"/>
      <c r="F3555" s="151"/>
      <c r="G3555" s="151"/>
      <c r="H3555" s="36"/>
    </row>
    <row r="3556" spans="2:8" x14ac:dyDescent="0.3">
      <c r="B3556" s="155"/>
      <c r="C3556" s="151"/>
      <c r="D3556" s="151"/>
      <c r="E3556" s="152"/>
      <c r="F3556" s="151"/>
      <c r="G3556" s="151"/>
      <c r="H3556" s="36"/>
    </row>
    <row r="3557" spans="2:8" x14ac:dyDescent="0.3">
      <c r="B3557" s="155"/>
      <c r="C3557" s="151"/>
      <c r="D3557" s="151"/>
      <c r="E3557" s="152"/>
      <c r="F3557" s="151"/>
      <c r="G3557" s="151"/>
      <c r="H3557" s="36"/>
    </row>
    <row r="3558" spans="2:8" x14ac:dyDescent="0.3">
      <c r="B3558" s="155"/>
      <c r="C3558" s="151"/>
      <c r="D3558" s="151"/>
      <c r="E3558" s="152"/>
      <c r="F3558" s="151"/>
      <c r="G3558" s="151"/>
      <c r="H3558" s="36"/>
    </row>
    <row r="3559" spans="2:8" x14ac:dyDescent="0.3">
      <c r="B3559" s="155"/>
      <c r="C3559" s="151"/>
      <c r="D3559" s="151"/>
      <c r="E3559" s="152"/>
      <c r="F3559" s="151"/>
      <c r="G3559" s="151"/>
      <c r="H3559" s="36"/>
    </row>
    <row r="3560" spans="2:8" x14ac:dyDescent="0.3">
      <c r="B3560" s="155"/>
      <c r="C3560" s="151"/>
      <c r="D3560" s="151"/>
      <c r="E3560" s="152"/>
      <c r="F3560" s="151"/>
      <c r="G3560" s="151"/>
      <c r="H3560" s="36"/>
    </row>
    <row r="3561" spans="2:8" x14ac:dyDescent="0.3">
      <c r="B3561" s="155"/>
      <c r="C3561" s="151"/>
      <c r="D3561" s="151"/>
      <c r="E3561" s="152"/>
      <c r="F3561" s="151"/>
      <c r="G3561" s="151"/>
      <c r="H3561" s="36"/>
    </row>
    <row r="3562" spans="2:8" x14ac:dyDescent="0.3">
      <c r="B3562" s="155"/>
      <c r="C3562" s="151"/>
      <c r="D3562" s="151"/>
      <c r="E3562" s="152"/>
      <c r="F3562" s="151"/>
      <c r="G3562" s="151"/>
      <c r="H3562" s="36"/>
    </row>
    <row r="3563" spans="2:8" x14ac:dyDescent="0.3">
      <c r="B3563" s="155"/>
      <c r="C3563" s="151"/>
      <c r="D3563" s="151"/>
      <c r="E3563" s="152"/>
      <c r="F3563" s="151"/>
      <c r="G3563" s="151"/>
      <c r="H3563" s="36"/>
    </row>
    <row r="3564" spans="2:8" x14ac:dyDescent="0.3">
      <c r="B3564" s="155"/>
      <c r="C3564" s="151"/>
      <c r="D3564" s="151"/>
      <c r="E3564" s="152"/>
      <c r="F3564" s="151"/>
      <c r="G3564" s="151"/>
      <c r="H3564" s="36"/>
    </row>
    <row r="3565" spans="2:8" x14ac:dyDescent="0.3">
      <c r="B3565" s="155"/>
      <c r="C3565" s="151"/>
      <c r="D3565" s="151"/>
      <c r="E3565" s="152"/>
      <c r="F3565" s="151"/>
      <c r="G3565" s="151"/>
      <c r="H3565" s="36"/>
    </row>
    <row r="3566" spans="2:8" x14ac:dyDescent="0.3">
      <c r="B3566" s="155"/>
      <c r="C3566" s="151"/>
      <c r="D3566" s="151"/>
      <c r="E3566" s="152"/>
      <c r="F3566" s="151"/>
      <c r="G3566" s="151"/>
      <c r="H3566" s="36"/>
    </row>
    <row r="3567" spans="2:8" x14ac:dyDescent="0.3">
      <c r="B3567" s="155"/>
      <c r="C3567" s="151"/>
      <c r="D3567" s="151"/>
      <c r="E3567" s="152"/>
      <c r="F3567" s="151"/>
      <c r="G3567" s="151"/>
      <c r="H3567" s="36"/>
    </row>
    <row r="3568" spans="2:8" x14ac:dyDescent="0.3">
      <c r="B3568" s="155"/>
      <c r="C3568" s="151"/>
      <c r="D3568" s="151"/>
      <c r="E3568" s="152"/>
      <c r="F3568" s="151"/>
      <c r="G3568" s="151"/>
      <c r="H3568" s="36"/>
    </row>
    <row r="3569" spans="2:8" x14ac:dyDescent="0.3">
      <c r="B3569" s="155"/>
      <c r="C3569" s="151"/>
      <c r="D3569" s="151"/>
      <c r="E3569" s="152"/>
      <c r="F3569" s="151"/>
      <c r="G3569" s="151"/>
      <c r="H3569" s="36"/>
    </row>
    <row r="3570" spans="2:8" x14ac:dyDescent="0.3">
      <c r="B3570" s="155"/>
      <c r="C3570" s="151"/>
      <c r="D3570" s="151"/>
      <c r="E3570" s="152"/>
      <c r="F3570" s="151"/>
      <c r="G3570" s="151"/>
      <c r="H3570" s="36"/>
    </row>
    <row r="3571" spans="2:8" x14ac:dyDescent="0.3">
      <c r="B3571" s="155"/>
      <c r="C3571" s="151"/>
      <c r="D3571" s="151"/>
      <c r="E3571" s="152"/>
      <c r="F3571" s="151"/>
      <c r="G3571" s="151"/>
      <c r="H3571" s="36"/>
    </row>
    <row r="3572" spans="2:8" x14ac:dyDescent="0.3">
      <c r="B3572" s="155"/>
      <c r="C3572" s="151"/>
      <c r="D3572" s="151"/>
      <c r="E3572" s="152"/>
      <c r="F3572" s="151"/>
      <c r="G3572" s="151"/>
      <c r="H3572" s="36"/>
    </row>
    <row r="3573" spans="2:8" x14ac:dyDescent="0.3">
      <c r="B3573" s="155"/>
      <c r="C3573" s="151"/>
      <c r="D3573" s="151"/>
      <c r="E3573" s="152"/>
      <c r="F3573" s="151"/>
      <c r="G3573" s="151"/>
      <c r="H3573" s="36"/>
    </row>
    <row r="3574" spans="2:8" x14ac:dyDescent="0.3">
      <c r="B3574" s="155"/>
      <c r="C3574" s="151"/>
      <c r="D3574" s="151"/>
      <c r="E3574" s="152"/>
      <c r="F3574" s="151"/>
      <c r="G3574" s="151"/>
      <c r="H3574" s="36"/>
    </row>
    <row r="3575" spans="2:8" x14ac:dyDescent="0.3">
      <c r="B3575" s="155"/>
      <c r="C3575" s="151"/>
      <c r="D3575" s="151"/>
      <c r="E3575" s="152"/>
      <c r="F3575" s="151"/>
      <c r="G3575" s="151"/>
      <c r="H3575" s="36"/>
    </row>
    <row r="3576" spans="2:8" x14ac:dyDescent="0.3">
      <c r="B3576" s="155"/>
      <c r="C3576" s="151"/>
      <c r="D3576" s="151"/>
      <c r="E3576" s="152"/>
      <c r="F3576" s="151"/>
      <c r="G3576" s="151"/>
      <c r="H3576" s="36"/>
    </row>
    <row r="3577" spans="2:8" x14ac:dyDescent="0.3">
      <c r="B3577" s="155"/>
      <c r="C3577" s="151"/>
      <c r="D3577" s="151"/>
      <c r="E3577" s="152"/>
      <c r="F3577" s="151"/>
      <c r="G3577" s="151"/>
      <c r="H3577" s="36"/>
    </row>
    <row r="3578" spans="2:8" x14ac:dyDescent="0.3">
      <c r="B3578" s="155"/>
      <c r="C3578" s="151"/>
      <c r="D3578" s="151"/>
      <c r="E3578" s="152"/>
      <c r="F3578" s="151"/>
      <c r="G3578" s="151"/>
      <c r="H3578" s="36"/>
    </row>
    <row r="3579" spans="2:8" x14ac:dyDescent="0.3">
      <c r="B3579" s="155"/>
      <c r="C3579" s="151"/>
      <c r="D3579" s="151"/>
      <c r="E3579" s="152"/>
      <c r="F3579" s="151"/>
      <c r="G3579" s="151"/>
      <c r="H3579" s="36"/>
    </row>
    <row r="3580" spans="2:8" x14ac:dyDescent="0.3">
      <c r="B3580" s="155"/>
      <c r="C3580" s="151"/>
      <c r="D3580" s="151"/>
      <c r="E3580" s="152"/>
      <c r="F3580" s="151"/>
      <c r="G3580" s="151"/>
      <c r="H3580" s="36"/>
    </row>
    <row r="3581" spans="2:8" x14ac:dyDescent="0.3">
      <c r="B3581" s="155"/>
      <c r="C3581" s="151"/>
      <c r="D3581" s="151"/>
      <c r="E3581" s="152"/>
      <c r="F3581" s="151"/>
      <c r="G3581" s="151"/>
      <c r="H3581" s="36"/>
    </row>
    <row r="3582" spans="2:8" x14ac:dyDescent="0.3">
      <c r="B3582" s="155"/>
      <c r="C3582" s="151"/>
      <c r="D3582" s="151"/>
      <c r="E3582" s="152"/>
      <c r="F3582" s="151"/>
      <c r="G3582" s="151"/>
      <c r="H3582" s="36"/>
    </row>
    <row r="3583" spans="2:8" x14ac:dyDescent="0.3">
      <c r="B3583" s="155"/>
      <c r="C3583" s="151"/>
      <c r="D3583" s="151"/>
      <c r="E3583" s="152"/>
      <c r="F3583" s="151"/>
      <c r="G3583" s="151"/>
      <c r="H3583" s="36"/>
    </row>
    <row r="3584" spans="2:8" x14ac:dyDescent="0.3">
      <c r="B3584" s="155"/>
      <c r="C3584" s="151"/>
      <c r="D3584" s="151"/>
      <c r="E3584" s="152"/>
      <c r="F3584" s="151"/>
      <c r="G3584" s="151"/>
      <c r="H3584" s="36"/>
    </row>
    <row r="3585" spans="2:8" x14ac:dyDescent="0.3">
      <c r="B3585" s="155"/>
      <c r="C3585" s="151"/>
      <c r="D3585" s="151"/>
      <c r="E3585" s="152"/>
      <c r="F3585" s="151"/>
      <c r="G3585" s="151"/>
      <c r="H3585" s="36"/>
    </row>
    <row r="3586" spans="2:8" x14ac:dyDescent="0.3">
      <c r="B3586" s="155"/>
      <c r="C3586" s="151"/>
      <c r="D3586" s="151"/>
      <c r="E3586" s="152"/>
      <c r="F3586" s="151"/>
      <c r="G3586" s="151"/>
      <c r="H3586" s="36"/>
    </row>
    <row r="3587" spans="2:8" x14ac:dyDescent="0.3">
      <c r="B3587" s="155"/>
      <c r="C3587" s="151"/>
      <c r="D3587" s="151"/>
      <c r="E3587" s="152"/>
      <c r="F3587" s="151"/>
      <c r="G3587" s="151"/>
      <c r="H3587" s="36"/>
    </row>
    <row r="3588" spans="2:8" x14ac:dyDescent="0.3">
      <c r="B3588" s="155"/>
      <c r="C3588" s="151"/>
      <c r="D3588" s="151"/>
      <c r="E3588" s="152"/>
      <c r="F3588" s="151"/>
      <c r="G3588" s="151"/>
      <c r="H3588" s="36"/>
    </row>
    <row r="3589" spans="2:8" x14ac:dyDescent="0.3">
      <c r="B3589" s="155"/>
      <c r="C3589" s="151"/>
      <c r="D3589" s="151"/>
      <c r="E3589" s="152"/>
      <c r="F3589" s="151"/>
      <c r="G3589" s="151"/>
      <c r="H3589" s="36"/>
    </row>
    <row r="3590" spans="2:8" x14ac:dyDescent="0.3">
      <c r="B3590" s="155"/>
      <c r="C3590" s="151"/>
      <c r="D3590" s="151"/>
      <c r="E3590" s="152"/>
      <c r="F3590" s="151"/>
      <c r="G3590" s="151"/>
      <c r="H3590" s="36"/>
    </row>
    <row r="3591" spans="2:8" x14ac:dyDescent="0.3">
      <c r="B3591" s="155"/>
      <c r="C3591" s="151"/>
      <c r="D3591" s="151"/>
      <c r="E3591" s="152"/>
      <c r="F3591" s="151"/>
      <c r="G3591" s="151"/>
      <c r="H3591" s="36"/>
    </row>
    <row r="3592" spans="2:8" x14ac:dyDescent="0.3">
      <c r="B3592" s="155"/>
      <c r="C3592" s="151"/>
      <c r="D3592" s="151"/>
      <c r="E3592" s="152"/>
      <c r="F3592" s="151"/>
      <c r="G3592" s="151"/>
      <c r="H3592" s="36"/>
    </row>
    <row r="3593" spans="2:8" x14ac:dyDescent="0.3">
      <c r="B3593" s="155"/>
      <c r="C3593" s="151"/>
      <c r="D3593" s="151"/>
      <c r="E3593" s="152"/>
      <c r="F3593" s="151"/>
      <c r="G3593" s="151"/>
      <c r="H3593" s="36"/>
    </row>
    <row r="3594" spans="2:8" x14ac:dyDescent="0.3">
      <c r="B3594" s="155"/>
      <c r="C3594" s="151"/>
      <c r="D3594" s="151"/>
      <c r="E3594" s="152"/>
      <c r="F3594" s="151"/>
      <c r="G3594" s="151"/>
      <c r="H3594" s="36"/>
    </row>
    <row r="3595" spans="2:8" x14ac:dyDescent="0.3">
      <c r="B3595" s="155"/>
      <c r="C3595" s="151"/>
      <c r="D3595" s="151"/>
      <c r="E3595" s="152"/>
      <c r="F3595" s="151"/>
      <c r="G3595" s="151"/>
      <c r="H3595" s="36"/>
    </row>
    <row r="3596" spans="2:8" x14ac:dyDescent="0.3">
      <c r="B3596" s="155"/>
      <c r="C3596" s="151"/>
      <c r="D3596" s="151"/>
      <c r="E3596" s="152"/>
      <c r="F3596" s="151"/>
      <c r="G3596" s="151"/>
      <c r="H3596" s="36"/>
    </row>
    <row r="3597" spans="2:8" x14ac:dyDescent="0.3">
      <c r="B3597" s="155"/>
      <c r="C3597" s="151"/>
      <c r="D3597" s="151"/>
      <c r="E3597" s="152"/>
      <c r="F3597" s="151"/>
      <c r="G3597" s="151"/>
      <c r="H3597" s="36"/>
    </row>
    <row r="3598" spans="2:8" x14ac:dyDescent="0.3">
      <c r="B3598" s="155"/>
      <c r="C3598" s="151"/>
      <c r="D3598" s="151"/>
      <c r="E3598" s="152"/>
      <c r="F3598" s="151"/>
      <c r="G3598" s="151"/>
      <c r="H3598" s="36"/>
    </row>
    <row r="3599" spans="2:8" x14ac:dyDescent="0.3">
      <c r="B3599" s="155"/>
      <c r="C3599" s="151"/>
      <c r="D3599" s="151"/>
      <c r="E3599" s="152"/>
      <c r="F3599" s="151"/>
      <c r="G3599" s="151"/>
      <c r="H3599" s="36"/>
    </row>
    <row r="3600" spans="2:8" x14ac:dyDescent="0.3">
      <c r="B3600" s="155"/>
      <c r="C3600" s="151"/>
      <c r="D3600" s="151"/>
      <c r="E3600" s="152"/>
      <c r="F3600" s="151"/>
      <c r="G3600" s="151"/>
      <c r="H3600" s="36"/>
    </row>
    <row r="3601" spans="2:8" x14ac:dyDescent="0.3">
      <c r="B3601" s="155"/>
      <c r="C3601" s="151"/>
      <c r="D3601" s="151"/>
      <c r="E3601" s="152"/>
      <c r="F3601" s="151"/>
      <c r="G3601" s="151"/>
      <c r="H3601" s="36"/>
    </row>
    <row r="3602" spans="2:8" x14ac:dyDescent="0.3">
      <c r="B3602" s="155"/>
      <c r="C3602" s="151"/>
      <c r="D3602" s="151"/>
      <c r="E3602" s="152"/>
      <c r="F3602" s="151"/>
      <c r="G3602" s="151"/>
      <c r="H3602" s="36"/>
    </row>
    <row r="3603" spans="2:8" x14ac:dyDescent="0.3">
      <c r="B3603" s="155"/>
      <c r="C3603" s="151"/>
      <c r="D3603" s="151"/>
      <c r="E3603" s="152"/>
      <c r="F3603" s="151"/>
      <c r="G3603" s="151"/>
      <c r="H3603" s="36"/>
    </row>
    <row r="3604" spans="2:8" x14ac:dyDescent="0.3">
      <c r="B3604" s="155"/>
      <c r="C3604" s="151"/>
      <c r="D3604" s="151"/>
      <c r="E3604" s="152"/>
      <c r="F3604" s="151"/>
      <c r="G3604" s="151"/>
      <c r="H3604" s="36"/>
    </row>
    <row r="3605" spans="2:8" x14ac:dyDescent="0.3">
      <c r="B3605" s="155"/>
      <c r="C3605" s="151"/>
      <c r="D3605" s="151"/>
      <c r="E3605" s="152"/>
      <c r="F3605" s="151"/>
      <c r="G3605" s="151"/>
      <c r="H3605" s="36"/>
    </row>
    <row r="3606" spans="2:8" x14ac:dyDescent="0.3">
      <c r="B3606" s="155"/>
      <c r="C3606" s="151"/>
      <c r="D3606" s="151"/>
      <c r="E3606" s="152"/>
      <c r="F3606" s="151"/>
      <c r="G3606" s="151"/>
      <c r="H3606" s="36"/>
    </row>
    <row r="3607" spans="2:8" x14ac:dyDescent="0.3">
      <c r="B3607" s="155"/>
      <c r="C3607" s="151"/>
      <c r="D3607" s="151"/>
      <c r="E3607" s="152"/>
      <c r="F3607" s="151"/>
      <c r="G3607" s="151"/>
      <c r="H3607" s="36"/>
    </row>
    <row r="3608" spans="2:8" x14ac:dyDescent="0.3">
      <c r="B3608" s="155"/>
      <c r="C3608" s="151"/>
      <c r="D3608" s="151"/>
      <c r="E3608" s="152"/>
      <c r="F3608" s="151"/>
      <c r="G3608" s="151"/>
      <c r="H3608" s="36"/>
    </row>
    <row r="3609" spans="2:8" x14ac:dyDescent="0.3">
      <c r="B3609" s="155"/>
      <c r="C3609" s="151"/>
      <c r="D3609" s="151"/>
      <c r="E3609" s="152"/>
      <c r="F3609" s="151"/>
      <c r="G3609" s="151"/>
      <c r="H3609" s="36"/>
    </row>
    <row r="3610" spans="2:8" x14ac:dyDescent="0.3">
      <c r="B3610" s="155"/>
      <c r="C3610" s="151"/>
      <c r="D3610" s="151"/>
      <c r="E3610" s="152"/>
      <c r="F3610" s="151"/>
      <c r="G3610" s="151"/>
      <c r="H3610" s="36"/>
    </row>
    <row r="3611" spans="2:8" x14ac:dyDescent="0.3">
      <c r="B3611" s="155"/>
      <c r="C3611" s="151"/>
      <c r="D3611" s="151"/>
      <c r="E3611" s="152"/>
      <c r="F3611" s="151"/>
      <c r="G3611" s="151"/>
      <c r="H3611" s="36"/>
    </row>
    <row r="3612" spans="2:8" x14ac:dyDescent="0.3">
      <c r="B3612" s="155"/>
      <c r="C3612" s="151"/>
      <c r="D3612" s="151"/>
      <c r="E3612" s="152"/>
      <c r="F3612" s="151"/>
      <c r="G3612" s="151"/>
      <c r="H3612" s="36"/>
    </row>
    <row r="3613" spans="2:8" x14ac:dyDescent="0.3">
      <c r="B3613" s="155"/>
      <c r="C3613" s="151"/>
      <c r="D3613" s="151"/>
      <c r="E3613" s="152"/>
      <c r="F3613" s="151"/>
      <c r="G3613" s="151"/>
      <c r="H3613" s="36"/>
    </row>
    <row r="3614" spans="2:8" x14ac:dyDescent="0.3">
      <c r="B3614" s="155"/>
      <c r="C3614" s="151"/>
      <c r="D3614" s="151"/>
      <c r="E3614" s="152"/>
      <c r="F3614" s="151"/>
      <c r="G3614" s="151"/>
      <c r="H3614" s="36"/>
    </row>
    <row r="3615" spans="2:8" x14ac:dyDescent="0.3">
      <c r="B3615" s="155"/>
      <c r="C3615" s="151"/>
      <c r="D3615" s="151"/>
      <c r="E3615" s="152"/>
      <c r="F3615" s="151"/>
      <c r="G3615" s="151"/>
      <c r="H3615" s="36"/>
    </row>
    <row r="3616" spans="2:8" x14ac:dyDescent="0.3">
      <c r="B3616" s="155"/>
      <c r="C3616" s="151"/>
      <c r="D3616" s="151"/>
      <c r="E3616" s="152"/>
      <c r="F3616" s="151"/>
      <c r="G3616" s="151"/>
      <c r="H3616" s="36"/>
    </row>
    <row r="3617" spans="2:8" x14ac:dyDescent="0.3">
      <c r="B3617" s="155"/>
      <c r="C3617" s="151"/>
      <c r="D3617" s="151"/>
      <c r="E3617" s="152"/>
      <c r="F3617" s="151"/>
      <c r="G3617" s="151"/>
      <c r="H3617" s="36"/>
    </row>
    <row r="3618" spans="2:8" x14ac:dyDescent="0.3">
      <c r="B3618" s="155"/>
      <c r="C3618" s="151"/>
      <c r="D3618" s="151"/>
      <c r="E3618" s="152"/>
      <c r="F3618" s="151"/>
      <c r="G3618" s="151"/>
      <c r="H3618" s="36"/>
    </row>
    <row r="3619" spans="2:8" x14ac:dyDescent="0.3">
      <c r="B3619" s="155"/>
      <c r="C3619" s="151"/>
      <c r="D3619" s="151"/>
      <c r="E3619" s="152"/>
      <c r="F3619" s="151"/>
      <c r="G3619" s="151"/>
      <c r="H3619" s="36"/>
    </row>
    <row r="3620" spans="2:8" x14ac:dyDescent="0.3">
      <c r="B3620" s="155"/>
      <c r="C3620" s="151"/>
      <c r="D3620" s="151"/>
      <c r="E3620" s="152"/>
      <c r="F3620" s="151"/>
      <c r="G3620" s="151"/>
      <c r="H3620" s="36"/>
    </row>
    <row r="3621" spans="2:8" x14ac:dyDescent="0.3">
      <c r="B3621" s="155"/>
      <c r="C3621" s="151"/>
      <c r="D3621" s="151"/>
      <c r="E3621" s="152"/>
      <c r="F3621" s="151"/>
      <c r="G3621" s="151"/>
      <c r="H3621" s="36"/>
    </row>
    <row r="3622" spans="2:8" x14ac:dyDescent="0.3">
      <c r="B3622" s="155"/>
      <c r="C3622" s="151"/>
      <c r="D3622" s="151"/>
      <c r="E3622" s="152"/>
      <c r="F3622" s="151"/>
      <c r="G3622" s="151"/>
      <c r="H3622" s="36"/>
    </row>
    <row r="3623" spans="2:8" x14ac:dyDescent="0.3">
      <c r="B3623" s="155"/>
      <c r="C3623" s="151"/>
      <c r="D3623" s="151"/>
      <c r="E3623" s="152"/>
      <c r="F3623" s="151"/>
      <c r="G3623" s="151"/>
      <c r="H3623" s="36"/>
    </row>
    <row r="3624" spans="2:8" x14ac:dyDescent="0.3">
      <c r="B3624" s="155"/>
      <c r="C3624" s="151"/>
      <c r="D3624" s="151"/>
      <c r="E3624" s="152"/>
      <c r="F3624" s="151"/>
      <c r="G3624" s="151"/>
      <c r="H3624" s="36"/>
    </row>
    <row r="3625" spans="2:8" x14ac:dyDescent="0.3">
      <c r="B3625" s="155"/>
      <c r="C3625" s="151"/>
      <c r="D3625" s="151"/>
      <c r="E3625" s="152"/>
      <c r="F3625" s="151"/>
      <c r="G3625" s="151"/>
      <c r="H3625" s="36"/>
    </row>
    <row r="3626" spans="2:8" x14ac:dyDescent="0.3">
      <c r="B3626" s="155"/>
      <c r="C3626" s="151"/>
      <c r="D3626" s="151"/>
      <c r="E3626" s="152"/>
      <c r="F3626" s="151"/>
      <c r="G3626" s="151"/>
      <c r="H3626" s="36"/>
    </row>
    <row r="3627" spans="2:8" x14ac:dyDescent="0.3">
      <c r="B3627" s="155"/>
      <c r="C3627" s="151"/>
      <c r="D3627" s="151"/>
      <c r="E3627" s="152"/>
      <c r="F3627" s="151"/>
      <c r="G3627" s="151"/>
      <c r="H3627" s="36"/>
    </row>
    <row r="3628" spans="2:8" x14ac:dyDescent="0.3">
      <c r="B3628" s="155"/>
      <c r="C3628" s="151"/>
      <c r="D3628" s="151"/>
      <c r="E3628" s="152"/>
      <c r="F3628" s="151"/>
      <c r="G3628" s="151"/>
      <c r="H3628" s="36"/>
    </row>
    <row r="3629" spans="2:8" x14ac:dyDescent="0.3">
      <c r="B3629" s="155"/>
      <c r="C3629" s="151"/>
      <c r="D3629" s="151"/>
      <c r="E3629" s="152"/>
      <c r="F3629" s="151"/>
      <c r="G3629" s="151"/>
      <c r="H3629" s="36"/>
    </row>
    <row r="3630" spans="2:8" x14ac:dyDescent="0.3">
      <c r="B3630" s="155"/>
      <c r="C3630" s="151"/>
      <c r="D3630" s="151"/>
      <c r="E3630" s="152"/>
      <c r="F3630" s="151"/>
      <c r="G3630" s="151"/>
      <c r="H3630" s="36"/>
    </row>
    <row r="3631" spans="2:8" x14ac:dyDescent="0.3">
      <c r="B3631" s="155"/>
      <c r="C3631" s="151"/>
      <c r="D3631" s="151"/>
      <c r="E3631" s="152"/>
      <c r="F3631" s="151"/>
      <c r="G3631" s="151"/>
      <c r="H3631" s="36"/>
    </row>
    <row r="3632" spans="2:8" x14ac:dyDescent="0.3">
      <c r="B3632" s="155"/>
      <c r="C3632" s="151"/>
      <c r="D3632" s="151"/>
      <c r="E3632" s="152"/>
      <c r="F3632" s="151"/>
      <c r="G3632" s="151"/>
      <c r="H3632" s="36"/>
    </row>
    <row r="3633" spans="2:8" x14ac:dyDescent="0.3">
      <c r="B3633" s="155"/>
      <c r="C3633" s="151"/>
      <c r="D3633" s="151"/>
      <c r="E3633" s="152"/>
      <c r="F3633" s="151"/>
      <c r="G3633" s="151"/>
      <c r="H3633" s="36"/>
    </row>
    <row r="3634" spans="2:8" x14ac:dyDescent="0.3">
      <c r="B3634" s="155"/>
      <c r="C3634" s="151"/>
      <c r="D3634" s="151"/>
      <c r="E3634" s="152"/>
      <c r="F3634" s="151"/>
      <c r="G3634" s="151"/>
      <c r="H3634" s="36"/>
    </row>
    <row r="3635" spans="2:8" x14ac:dyDescent="0.3">
      <c r="B3635" s="155"/>
      <c r="C3635" s="151"/>
      <c r="D3635" s="151"/>
      <c r="E3635" s="152"/>
      <c r="F3635" s="151"/>
      <c r="G3635" s="151"/>
      <c r="H3635" s="36"/>
    </row>
    <row r="3636" spans="2:8" x14ac:dyDescent="0.3">
      <c r="B3636" s="155"/>
      <c r="C3636" s="151"/>
      <c r="D3636" s="151"/>
      <c r="E3636" s="152"/>
      <c r="F3636" s="151"/>
      <c r="G3636" s="151"/>
      <c r="H3636" s="36"/>
    </row>
    <row r="3637" spans="2:8" x14ac:dyDescent="0.3">
      <c r="B3637" s="155"/>
      <c r="C3637" s="151"/>
      <c r="D3637" s="151"/>
      <c r="E3637" s="152"/>
      <c r="F3637" s="151"/>
      <c r="G3637" s="151"/>
      <c r="H3637" s="36"/>
    </row>
    <row r="3638" spans="2:8" x14ac:dyDescent="0.3">
      <c r="B3638" s="155"/>
      <c r="C3638" s="151"/>
      <c r="D3638" s="151"/>
      <c r="E3638" s="152"/>
      <c r="F3638" s="151"/>
      <c r="G3638" s="151"/>
      <c r="H3638" s="36"/>
    </row>
    <row r="3639" spans="2:8" x14ac:dyDescent="0.3">
      <c r="B3639" s="155"/>
      <c r="C3639" s="151"/>
      <c r="D3639" s="151"/>
      <c r="E3639" s="152"/>
      <c r="F3639" s="151"/>
      <c r="G3639" s="151"/>
      <c r="H3639" s="36"/>
    </row>
    <row r="3640" spans="2:8" x14ac:dyDescent="0.3">
      <c r="B3640" s="155"/>
      <c r="C3640" s="151"/>
      <c r="D3640" s="151"/>
      <c r="E3640" s="152"/>
      <c r="F3640" s="151"/>
      <c r="G3640" s="151"/>
      <c r="H3640" s="36"/>
    </row>
    <row r="3641" spans="2:8" x14ac:dyDescent="0.3">
      <c r="B3641" s="155"/>
      <c r="C3641" s="151"/>
      <c r="D3641" s="151"/>
      <c r="E3641" s="152"/>
      <c r="F3641" s="151"/>
      <c r="G3641" s="151"/>
      <c r="H3641" s="36"/>
    </row>
    <row r="3642" spans="2:8" x14ac:dyDescent="0.3">
      <c r="B3642" s="155"/>
      <c r="C3642" s="151"/>
      <c r="D3642" s="151"/>
      <c r="E3642" s="152"/>
      <c r="F3642" s="151"/>
      <c r="G3642" s="151"/>
      <c r="H3642" s="36"/>
    </row>
    <row r="3643" spans="2:8" x14ac:dyDescent="0.3">
      <c r="B3643" s="155"/>
      <c r="C3643" s="151"/>
      <c r="D3643" s="151"/>
      <c r="E3643" s="152"/>
      <c r="F3643" s="151"/>
      <c r="G3643" s="151"/>
      <c r="H3643" s="36"/>
    </row>
    <row r="3644" spans="2:8" x14ac:dyDescent="0.3">
      <c r="B3644" s="155"/>
      <c r="C3644" s="151"/>
      <c r="D3644" s="151"/>
      <c r="E3644" s="152"/>
      <c r="F3644" s="151"/>
      <c r="G3644" s="151"/>
      <c r="H3644" s="36"/>
    </row>
    <row r="3645" spans="2:8" x14ac:dyDescent="0.3">
      <c r="B3645" s="155"/>
      <c r="C3645" s="151"/>
      <c r="D3645" s="151"/>
      <c r="E3645" s="152"/>
      <c r="F3645" s="151"/>
      <c r="G3645" s="151"/>
      <c r="H3645" s="36"/>
    </row>
    <row r="3646" spans="2:8" x14ac:dyDescent="0.3">
      <c r="B3646" s="155"/>
      <c r="C3646" s="151"/>
      <c r="D3646" s="151"/>
      <c r="E3646" s="152"/>
      <c r="F3646" s="151"/>
      <c r="G3646" s="151"/>
      <c r="H3646" s="36"/>
    </row>
    <row r="3647" spans="2:8" x14ac:dyDescent="0.3">
      <c r="B3647" s="155"/>
      <c r="C3647" s="151"/>
      <c r="D3647" s="151"/>
      <c r="E3647" s="152"/>
      <c r="F3647" s="151"/>
      <c r="G3647" s="151"/>
      <c r="H3647" s="36"/>
    </row>
    <row r="3648" spans="2:8" x14ac:dyDescent="0.3">
      <c r="B3648" s="155"/>
      <c r="C3648" s="151"/>
      <c r="D3648" s="151"/>
      <c r="E3648" s="152"/>
      <c r="F3648" s="151"/>
      <c r="G3648" s="151"/>
      <c r="H3648" s="36"/>
    </row>
    <row r="3649" spans="2:8" x14ac:dyDescent="0.3">
      <c r="B3649" s="155"/>
      <c r="C3649" s="151"/>
      <c r="D3649" s="151"/>
      <c r="E3649" s="152"/>
      <c r="F3649" s="151"/>
      <c r="G3649" s="151"/>
      <c r="H3649" s="36"/>
    </row>
    <row r="3650" spans="2:8" x14ac:dyDescent="0.3">
      <c r="B3650" s="155"/>
      <c r="C3650" s="151"/>
      <c r="D3650" s="151"/>
      <c r="E3650" s="152"/>
      <c r="F3650" s="151"/>
      <c r="G3650" s="151"/>
      <c r="H3650" s="36"/>
    </row>
    <row r="3651" spans="2:8" x14ac:dyDescent="0.3">
      <c r="B3651" s="155"/>
      <c r="C3651" s="151"/>
      <c r="D3651" s="151"/>
      <c r="E3651" s="152"/>
      <c r="F3651" s="151"/>
      <c r="G3651" s="151"/>
      <c r="H3651" s="36"/>
    </row>
    <row r="3652" spans="2:8" x14ac:dyDescent="0.3">
      <c r="B3652" s="155"/>
      <c r="C3652" s="151"/>
      <c r="D3652" s="151"/>
      <c r="E3652" s="152"/>
      <c r="F3652" s="151"/>
      <c r="G3652" s="151"/>
      <c r="H3652" s="36"/>
    </row>
    <row r="3653" spans="2:8" x14ac:dyDescent="0.3">
      <c r="B3653" s="155"/>
      <c r="C3653" s="151"/>
      <c r="D3653" s="151"/>
      <c r="E3653" s="152"/>
      <c r="F3653" s="151"/>
      <c r="G3653" s="151"/>
      <c r="H3653" s="36"/>
    </row>
    <row r="3654" spans="2:8" x14ac:dyDescent="0.3">
      <c r="B3654" s="155"/>
      <c r="C3654" s="151"/>
      <c r="D3654" s="151"/>
      <c r="E3654" s="152"/>
      <c r="F3654" s="151"/>
      <c r="G3654" s="151"/>
      <c r="H3654" s="36"/>
    </row>
    <row r="3655" spans="2:8" x14ac:dyDescent="0.3">
      <c r="B3655" s="155"/>
      <c r="C3655" s="151"/>
      <c r="D3655" s="151"/>
      <c r="E3655" s="152"/>
      <c r="F3655" s="151"/>
      <c r="G3655" s="151"/>
      <c r="H3655" s="36"/>
    </row>
    <row r="3656" spans="2:8" x14ac:dyDescent="0.3">
      <c r="B3656" s="155"/>
      <c r="C3656" s="151"/>
      <c r="D3656" s="151"/>
      <c r="E3656" s="152"/>
      <c r="F3656" s="151"/>
      <c r="G3656" s="151"/>
      <c r="H3656" s="36"/>
    </row>
    <row r="3657" spans="2:8" x14ac:dyDescent="0.3">
      <c r="B3657" s="155"/>
      <c r="C3657" s="151"/>
      <c r="D3657" s="151"/>
      <c r="E3657" s="152"/>
      <c r="F3657" s="151"/>
      <c r="G3657" s="151"/>
      <c r="H3657" s="36"/>
    </row>
    <row r="3658" spans="2:8" x14ac:dyDescent="0.3">
      <c r="B3658" s="155"/>
      <c r="C3658" s="151"/>
      <c r="D3658" s="151"/>
      <c r="E3658" s="152"/>
      <c r="F3658" s="151"/>
      <c r="G3658" s="151"/>
      <c r="H3658" s="36"/>
    </row>
    <row r="3659" spans="2:8" x14ac:dyDescent="0.3">
      <c r="B3659" s="155"/>
      <c r="C3659" s="151"/>
      <c r="D3659" s="151"/>
      <c r="E3659" s="152"/>
      <c r="F3659" s="151"/>
      <c r="G3659" s="151"/>
      <c r="H3659" s="36"/>
    </row>
    <row r="3660" spans="2:8" x14ac:dyDescent="0.3">
      <c r="B3660" s="155"/>
      <c r="C3660" s="151"/>
      <c r="D3660" s="151"/>
      <c r="E3660" s="152"/>
      <c r="F3660" s="151"/>
      <c r="G3660" s="151"/>
      <c r="H3660" s="36"/>
    </row>
    <row r="3661" spans="2:8" x14ac:dyDescent="0.3">
      <c r="B3661" s="155"/>
      <c r="C3661" s="151"/>
      <c r="D3661" s="151"/>
      <c r="E3661" s="152"/>
      <c r="F3661" s="151"/>
      <c r="G3661" s="151"/>
      <c r="H3661" s="36"/>
    </row>
    <row r="3662" spans="2:8" x14ac:dyDescent="0.3">
      <c r="B3662" s="155"/>
      <c r="C3662" s="151"/>
      <c r="D3662" s="151"/>
      <c r="E3662" s="152"/>
      <c r="F3662" s="151"/>
      <c r="G3662" s="151"/>
      <c r="H3662" s="36"/>
    </row>
    <row r="3663" spans="2:8" x14ac:dyDescent="0.3">
      <c r="B3663" s="155"/>
      <c r="C3663" s="151"/>
      <c r="D3663" s="151"/>
      <c r="E3663" s="152"/>
      <c r="F3663" s="151"/>
      <c r="G3663" s="151"/>
      <c r="H3663" s="36"/>
    </row>
    <row r="3664" spans="2:8" x14ac:dyDescent="0.3">
      <c r="B3664" s="155"/>
      <c r="C3664" s="151"/>
      <c r="D3664" s="151"/>
      <c r="E3664" s="152"/>
      <c r="F3664" s="151"/>
      <c r="G3664" s="151"/>
      <c r="H3664" s="36"/>
    </row>
    <row r="3665" spans="2:8" x14ac:dyDescent="0.3">
      <c r="B3665" s="155"/>
      <c r="C3665" s="151"/>
      <c r="D3665" s="151"/>
      <c r="E3665" s="152"/>
      <c r="F3665" s="151"/>
      <c r="G3665" s="151"/>
      <c r="H3665" s="36"/>
    </row>
    <row r="3666" spans="2:8" x14ac:dyDescent="0.3">
      <c r="B3666" s="155"/>
      <c r="C3666" s="151"/>
      <c r="D3666" s="151"/>
      <c r="E3666" s="152"/>
      <c r="F3666" s="151"/>
      <c r="G3666" s="151"/>
      <c r="H3666" s="36"/>
    </row>
    <row r="3667" spans="2:8" x14ac:dyDescent="0.3">
      <c r="B3667" s="155"/>
      <c r="C3667" s="151"/>
      <c r="D3667" s="151"/>
      <c r="E3667" s="152"/>
      <c r="F3667" s="151"/>
      <c r="G3667" s="151"/>
      <c r="H3667" s="36"/>
    </row>
    <row r="3668" spans="2:8" x14ac:dyDescent="0.3">
      <c r="B3668" s="155"/>
      <c r="C3668" s="151"/>
      <c r="D3668" s="151"/>
      <c r="E3668" s="152"/>
      <c r="F3668" s="151"/>
      <c r="G3668" s="151"/>
      <c r="H3668" s="36"/>
    </row>
    <row r="3669" spans="2:8" x14ac:dyDescent="0.3">
      <c r="B3669" s="155"/>
      <c r="C3669" s="151"/>
      <c r="D3669" s="151"/>
      <c r="E3669" s="152"/>
      <c r="F3669" s="151"/>
      <c r="G3669" s="151"/>
      <c r="H3669" s="36"/>
    </row>
    <row r="3670" spans="2:8" x14ac:dyDescent="0.3">
      <c r="B3670" s="155"/>
      <c r="C3670" s="151"/>
      <c r="D3670" s="151"/>
      <c r="E3670" s="152"/>
      <c r="F3670" s="151"/>
      <c r="G3670" s="151"/>
      <c r="H3670" s="36"/>
    </row>
    <row r="3671" spans="2:8" x14ac:dyDescent="0.3">
      <c r="B3671" s="155"/>
      <c r="C3671" s="151"/>
      <c r="D3671" s="151"/>
      <c r="E3671" s="152"/>
      <c r="F3671" s="151"/>
      <c r="G3671" s="151"/>
      <c r="H3671" s="36"/>
    </row>
    <row r="3672" spans="2:8" x14ac:dyDescent="0.3">
      <c r="B3672" s="155"/>
      <c r="C3672" s="151"/>
      <c r="D3672" s="151"/>
      <c r="E3672" s="152"/>
      <c r="F3672" s="151"/>
      <c r="G3672" s="151"/>
      <c r="H3672" s="36"/>
    </row>
    <row r="3673" spans="2:8" x14ac:dyDescent="0.3">
      <c r="B3673" s="155"/>
      <c r="C3673" s="151"/>
      <c r="D3673" s="151"/>
      <c r="E3673" s="152"/>
      <c r="F3673" s="151"/>
      <c r="G3673" s="151"/>
      <c r="H3673" s="36"/>
    </row>
    <row r="3674" spans="2:8" x14ac:dyDescent="0.3">
      <c r="B3674" s="155"/>
      <c r="C3674" s="151"/>
      <c r="D3674" s="151"/>
      <c r="E3674" s="152"/>
      <c r="F3674" s="151"/>
      <c r="G3674" s="151"/>
      <c r="H3674" s="36"/>
    </row>
    <row r="3675" spans="2:8" x14ac:dyDescent="0.3">
      <c r="B3675" s="155"/>
      <c r="C3675" s="151"/>
      <c r="D3675" s="151"/>
      <c r="E3675" s="152"/>
      <c r="F3675" s="151"/>
      <c r="G3675" s="151"/>
      <c r="H3675" s="36"/>
    </row>
    <row r="3676" spans="2:8" x14ac:dyDescent="0.3">
      <c r="B3676" s="155"/>
      <c r="C3676" s="151"/>
      <c r="D3676" s="151"/>
      <c r="E3676" s="152"/>
      <c r="F3676" s="151"/>
      <c r="G3676" s="151"/>
      <c r="H3676" s="36"/>
    </row>
    <row r="3677" spans="2:8" x14ac:dyDescent="0.3">
      <c r="B3677" s="155"/>
      <c r="C3677" s="151"/>
      <c r="D3677" s="151"/>
      <c r="E3677" s="152"/>
      <c r="F3677" s="151"/>
      <c r="G3677" s="151"/>
      <c r="H3677" s="36"/>
    </row>
    <row r="3678" spans="2:8" x14ac:dyDescent="0.3">
      <c r="B3678" s="155"/>
      <c r="C3678" s="151"/>
      <c r="D3678" s="151"/>
      <c r="E3678" s="152"/>
      <c r="F3678" s="151"/>
      <c r="G3678" s="151"/>
      <c r="H3678" s="36"/>
    </row>
    <row r="3679" spans="2:8" x14ac:dyDescent="0.3">
      <c r="B3679" s="155"/>
      <c r="C3679" s="151"/>
      <c r="D3679" s="151"/>
      <c r="E3679" s="152"/>
      <c r="F3679" s="151"/>
      <c r="G3679" s="151"/>
      <c r="H3679" s="36"/>
    </row>
    <row r="3680" spans="2:8" x14ac:dyDescent="0.3">
      <c r="B3680" s="155"/>
      <c r="C3680" s="151"/>
      <c r="D3680" s="151"/>
      <c r="E3680" s="152"/>
      <c r="F3680" s="151"/>
      <c r="G3680" s="151"/>
      <c r="H3680" s="36"/>
    </row>
    <row r="3681" spans="2:8" x14ac:dyDescent="0.3">
      <c r="B3681" s="155"/>
      <c r="C3681" s="151"/>
      <c r="D3681" s="151"/>
      <c r="E3681" s="152"/>
      <c r="F3681" s="151"/>
      <c r="G3681" s="151"/>
      <c r="H3681" s="36"/>
    </row>
    <row r="3682" spans="2:8" x14ac:dyDescent="0.3">
      <c r="B3682" s="155"/>
      <c r="C3682" s="151"/>
      <c r="D3682" s="151"/>
      <c r="E3682" s="152"/>
      <c r="F3682" s="151"/>
      <c r="G3682" s="151"/>
      <c r="H3682" s="36"/>
    </row>
    <row r="3683" spans="2:8" x14ac:dyDescent="0.3">
      <c r="B3683" s="155"/>
      <c r="C3683" s="151"/>
      <c r="D3683" s="151"/>
      <c r="E3683" s="152"/>
      <c r="F3683" s="151"/>
      <c r="G3683" s="151"/>
      <c r="H3683" s="36"/>
    </row>
    <row r="3684" spans="2:8" x14ac:dyDescent="0.3">
      <c r="B3684" s="155"/>
      <c r="C3684" s="151"/>
      <c r="D3684" s="151"/>
      <c r="E3684" s="152"/>
      <c r="F3684" s="151"/>
      <c r="G3684" s="151"/>
      <c r="H3684" s="36"/>
    </row>
    <row r="3685" spans="2:8" x14ac:dyDescent="0.3">
      <c r="B3685" s="155"/>
      <c r="C3685" s="151"/>
      <c r="D3685" s="151"/>
      <c r="E3685" s="152"/>
      <c r="F3685" s="151"/>
      <c r="G3685" s="151"/>
      <c r="H3685" s="36"/>
    </row>
    <row r="3686" spans="2:8" x14ac:dyDescent="0.3">
      <c r="B3686" s="155"/>
      <c r="C3686" s="151"/>
      <c r="D3686" s="151"/>
      <c r="E3686" s="152"/>
      <c r="F3686" s="151"/>
      <c r="G3686" s="151"/>
      <c r="H3686" s="36"/>
    </row>
    <row r="3687" spans="2:8" x14ac:dyDescent="0.3">
      <c r="B3687" s="155"/>
      <c r="C3687" s="151"/>
      <c r="D3687" s="151"/>
      <c r="E3687" s="152"/>
      <c r="F3687" s="151"/>
      <c r="G3687" s="151"/>
      <c r="H3687" s="36"/>
    </row>
    <row r="3688" spans="2:8" x14ac:dyDescent="0.3">
      <c r="B3688" s="155"/>
      <c r="C3688" s="151"/>
      <c r="D3688" s="151"/>
      <c r="E3688" s="152"/>
      <c r="F3688" s="151"/>
      <c r="G3688" s="151"/>
      <c r="H3688" s="36"/>
    </row>
    <row r="3689" spans="2:8" x14ac:dyDescent="0.3">
      <c r="B3689" s="155"/>
      <c r="C3689" s="151"/>
      <c r="D3689" s="151"/>
      <c r="E3689" s="152"/>
      <c r="F3689" s="151"/>
      <c r="G3689" s="151"/>
      <c r="H3689" s="36"/>
    </row>
    <row r="3690" spans="2:8" x14ac:dyDescent="0.3">
      <c r="B3690" s="155"/>
      <c r="C3690" s="151"/>
      <c r="D3690" s="151"/>
      <c r="E3690" s="152"/>
      <c r="F3690" s="151"/>
      <c r="G3690" s="151"/>
      <c r="H3690" s="36"/>
    </row>
    <row r="3691" spans="2:8" x14ac:dyDescent="0.3">
      <c r="B3691" s="155"/>
      <c r="C3691" s="151"/>
      <c r="D3691" s="151"/>
      <c r="E3691" s="152"/>
      <c r="F3691" s="151"/>
      <c r="G3691" s="151"/>
      <c r="H3691" s="36"/>
    </row>
    <row r="3692" spans="2:8" x14ac:dyDescent="0.3">
      <c r="B3692" s="155"/>
      <c r="C3692" s="151"/>
      <c r="D3692" s="151"/>
      <c r="E3692" s="152"/>
      <c r="F3692" s="151"/>
      <c r="G3692" s="151"/>
      <c r="H3692" s="36"/>
    </row>
    <row r="3693" spans="2:8" x14ac:dyDescent="0.3">
      <c r="B3693" s="155"/>
      <c r="C3693" s="151"/>
      <c r="D3693" s="151"/>
      <c r="E3693" s="152"/>
      <c r="F3693" s="151"/>
      <c r="G3693" s="151"/>
      <c r="H3693" s="36"/>
    </row>
    <row r="3694" spans="2:8" x14ac:dyDescent="0.3">
      <c r="B3694" s="155"/>
      <c r="C3694" s="151"/>
      <c r="D3694" s="151"/>
      <c r="E3694" s="152"/>
      <c r="F3694" s="151"/>
      <c r="G3694" s="151"/>
      <c r="H3694" s="36"/>
    </row>
    <row r="3695" spans="2:8" x14ac:dyDescent="0.3">
      <c r="B3695" s="155"/>
      <c r="C3695" s="151"/>
      <c r="D3695" s="151"/>
      <c r="E3695" s="152"/>
      <c r="F3695" s="151"/>
      <c r="G3695" s="151"/>
      <c r="H3695" s="36"/>
    </row>
    <row r="3696" spans="2:8" x14ac:dyDescent="0.3">
      <c r="B3696" s="155"/>
      <c r="C3696" s="151"/>
      <c r="D3696" s="151"/>
      <c r="E3696" s="152"/>
      <c r="F3696" s="151"/>
      <c r="G3696" s="151"/>
      <c r="H3696" s="36"/>
    </row>
    <row r="3697" spans="2:8" x14ac:dyDescent="0.3">
      <c r="B3697" s="155"/>
      <c r="C3697" s="151"/>
      <c r="D3697" s="151"/>
      <c r="E3697" s="152"/>
      <c r="F3697" s="151"/>
      <c r="G3697" s="151"/>
      <c r="H3697" s="36"/>
    </row>
    <row r="3698" spans="2:8" x14ac:dyDescent="0.3">
      <c r="B3698" s="155"/>
      <c r="C3698" s="151"/>
      <c r="D3698" s="151"/>
      <c r="E3698" s="152"/>
      <c r="F3698" s="151"/>
      <c r="G3698" s="151"/>
      <c r="H3698" s="36"/>
    </row>
    <row r="3699" spans="2:8" x14ac:dyDescent="0.3">
      <c r="B3699" s="155"/>
      <c r="C3699" s="151"/>
      <c r="D3699" s="151"/>
      <c r="E3699" s="152"/>
      <c r="F3699" s="151"/>
      <c r="G3699" s="151"/>
      <c r="H3699" s="36"/>
    </row>
    <row r="3700" spans="2:8" x14ac:dyDescent="0.3">
      <c r="B3700" s="155"/>
      <c r="C3700" s="151"/>
      <c r="D3700" s="151"/>
      <c r="E3700" s="152"/>
      <c r="F3700" s="151"/>
      <c r="G3700" s="151"/>
      <c r="H3700" s="36"/>
    </row>
    <row r="3701" spans="2:8" x14ac:dyDescent="0.3">
      <c r="B3701" s="155"/>
      <c r="C3701" s="151"/>
      <c r="D3701" s="151"/>
      <c r="E3701" s="152"/>
      <c r="F3701" s="151"/>
      <c r="G3701" s="151"/>
      <c r="H3701" s="36"/>
    </row>
    <row r="3702" spans="2:8" x14ac:dyDescent="0.3">
      <c r="B3702" s="155"/>
      <c r="C3702" s="151"/>
      <c r="D3702" s="151"/>
      <c r="E3702" s="152"/>
      <c r="F3702" s="151"/>
      <c r="G3702" s="151"/>
      <c r="H3702" s="36"/>
    </row>
    <row r="3703" spans="2:8" x14ac:dyDescent="0.3">
      <c r="B3703" s="155"/>
      <c r="C3703" s="151"/>
      <c r="D3703" s="151"/>
      <c r="E3703" s="152"/>
      <c r="F3703" s="151"/>
      <c r="G3703" s="151"/>
      <c r="H3703" s="36"/>
    </row>
    <row r="3704" spans="2:8" x14ac:dyDescent="0.3">
      <c r="B3704" s="155"/>
      <c r="C3704" s="151"/>
      <c r="D3704" s="151"/>
      <c r="E3704" s="152"/>
      <c r="F3704" s="151"/>
      <c r="G3704" s="151"/>
      <c r="H3704" s="36"/>
    </row>
    <row r="3705" spans="2:8" x14ac:dyDescent="0.3">
      <c r="B3705" s="155"/>
      <c r="C3705" s="151"/>
      <c r="D3705" s="151"/>
      <c r="E3705" s="152"/>
      <c r="F3705" s="151"/>
      <c r="G3705" s="151"/>
      <c r="H3705" s="36"/>
    </row>
    <row r="3706" spans="2:8" x14ac:dyDescent="0.3">
      <c r="B3706" s="155"/>
      <c r="C3706" s="151"/>
      <c r="D3706" s="151"/>
      <c r="E3706" s="152"/>
      <c r="F3706" s="151"/>
      <c r="G3706" s="151"/>
      <c r="H3706" s="36"/>
    </row>
    <row r="3707" spans="2:8" x14ac:dyDescent="0.3">
      <c r="B3707" s="155"/>
      <c r="C3707" s="151"/>
      <c r="D3707" s="151"/>
      <c r="E3707" s="152"/>
      <c r="F3707" s="151"/>
      <c r="G3707" s="151"/>
      <c r="H3707" s="36"/>
    </row>
    <row r="3708" spans="2:8" x14ac:dyDescent="0.3">
      <c r="B3708" s="155"/>
      <c r="C3708" s="151"/>
      <c r="D3708" s="151"/>
      <c r="E3708" s="152"/>
      <c r="F3708" s="151"/>
      <c r="G3708" s="151"/>
      <c r="H3708" s="36"/>
    </row>
    <row r="3709" spans="2:8" x14ac:dyDescent="0.3">
      <c r="B3709" s="155"/>
      <c r="C3709" s="151"/>
      <c r="D3709" s="151"/>
      <c r="E3709" s="152"/>
      <c r="F3709" s="151"/>
      <c r="G3709" s="151"/>
      <c r="H3709" s="36"/>
    </row>
    <row r="3710" spans="2:8" x14ac:dyDescent="0.3">
      <c r="B3710" s="155"/>
      <c r="C3710" s="151"/>
      <c r="D3710" s="151"/>
      <c r="E3710" s="152"/>
      <c r="F3710" s="151"/>
      <c r="G3710" s="151"/>
      <c r="H3710" s="36"/>
    </row>
    <row r="3711" spans="2:8" x14ac:dyDescent="0.3">
      <c r="B3711" s="155"/>
      <c r="C3711" s="151"/>
      <c r="D3711" s="151"/>
      <c r="E3711" s="152"/>
      <c r="F3711" s="151"/>
      <c r="G3711" s="151"/>
      <c r="H3711" s="36"/>
    </row>
    <row r="3712" spans="2:8" x14ac:dyDescent="0.3">
      <c r="B3712" s="155"/>
      <c r="C3712" s="151"/>
      <c r="D3712" s="151"/>
      <c r="E3712" s="152"/>
      <c r="F3712" s="151"/>
      <c r="G3712" s="151"/>
      <c r="H3712" s="36"/>
    </row>
    <row r="3713" spans="2:8" x14ac:dyDescent="0.3">
      <c r="B3713" s="155"/>
      <c r="C3713" s="151"/>
      <c r="D3713" s="151"/>
      <c r="E3713" s="152"/>
      <c r="F3713" s="151"/>
      <c r="G3713" s="151"/>
      <c r="H3713" s="36"/>
    </row>
    <row r="3714" spans="2:8" x14ac:dyDescent="0.3">
      <c r="B3714" s="155"/>
      <c r="C3714" s="151"/>
      <c r="D3714" s="151"/>
      <c r="E3714" s="152"/>
      <c r="F3714" s="151"/>
      <c r="G3714" s="151"/>
      <c r="H3714" s="36"/>
    </row>
    <row r="3715" spans="2:8" x14ac:dyDescent="0.3">
      <c r="B3715" s="155"/>
      <c r="C3715" s="151"/>
      <c r="D3715" s="151"/>
      <c r="E3715" s="152"/>
      <c r="F3715" s="151"/>
      <c r="G3715" s="151"/>
      <c r="H3715" s="36"/>
    </row>
    <row r="3716" spans="2:8" x14ac:dyDescent="0.3">
      <c r="B3716" s="155"/>
      <c r="C3716" s="151"/>
      <c r="D3716" s="151"/>
      <c r="E3716" s="152"/>
      <c r="F3716" s="151"/>
      <c r="G3716" s="151"/>
      <c r="H3716" s="36"/>
    </row>
    <row r="3717" spans="2:8" x14ac:dyDescent="0.3">
      <c r="B3717" s="155"/>
      <c r="C3717" s="151"/>
      <c r="D3717" s="151"/>
      <c r="E3717" s="152"/>
      <c r="F3717" s="151"/>
      <c r="G3717" s="151"/>
      <c r="H3717" s="36"/>
    </row>
    <row r="3718" spans="2:8" x14ac:dyDescent="0.3">
      <c r="B3718" s="155"/>
      <c r="C3718" s="151"/>
      <c r="D3718" s="151"/>
      <c r="E3718" s="152"/>
      <c r="F3718" s="151"/>
      <c r="G3718" s="151"/>
      <c r="H3718" s="36"/>
    </row>
    <row r="3719" spans="2:8" x14ac:dyDescent="0.3">
      <c r="B3719" s="155"/>
      <c r="C3719" s="151"/>
      <c r="D3719" s="151"/>
      <c r="E3719" s="152"/>
      <c r="F3719" s="151"/>
      <c r="G3719" s="151"/>
      <c r="H3719" s="36"/>
    </row>
    <row r="3720" spans="2:8" x14ac:dyDescent="0.3">
      <c r="B3720" s="155"/>
      <c r="C3720" s="151"/>
      <c r="D3720" s="151"/>
      <c r="E3720" s="152"/>
      <c r="F3720" s="151"/>
      <c r="G3720" s="151"/>
      <c r="H3720" s="36"/>
    </row>
    <row r="3721" spans="2:8" x14ac:dyDescent="0.3">
      <c r="B3721" s="155"/>
      <c r="C3721" s="151"/>
      <c r="D3721" s="151"/>
      <c r="E3721" s="152"/>
      <c r="F3721" s="151"/>
      <c r="G3721" s="151"/>
      <c r="H3721" s="36"/>
    </row>
    <row r="3722" spans="2:8" x14ac:dyDescent="0.3">
      <c r="B3722" s="155"/>
      <c r="C3722" s="151"/>
      <c r="D3722" s="151"/>
      <c r="E3722" s="152"/>
      <c r="F3722" s="151"/>
      <c r="G3722" s="151"/>
      <c r="H3722" s="36"/>
    </row>
    <row r="3723" spans="2:8" x14ac:dyDescent="0.3">
      <c r="B3723" s="155"/>
      <c r="C3723" s="151"/>
      <c r="D3723" s="151"/>
      <c r="E3723" s="152"/>
      <c r="F3723" s="151"/>
      <c r="G3723" s="151"/>
      <c r="H3723" s="36"/>
    </row>
    <row r="3724" spans="2:8" x14ac:dyDescent="0.3">
      <c r="B3724" s="155"/>
      <c r="C3724" s="151"/>
      <c r="D3724" s="151"/>
      <c r="E3724" s="152"/>
      <c r="F3724" s="151"/>
      <c r="G3724" s="151"/>
      <c r="H3724" s="36"/>
    </row>
    <row r="3725" spans="2:8" x14ac:dyDescent="0.3">
      <c r="B3725" s="155"/>
      <c r="C3725" s="151"/>
      <c r="D3725" s="151"/>
      <c r="E3725" s="152"/>
      <c r="F3725" s="151"/>
      <c r="G3725" s="151"/>
      <c r="H3725" s="36"/>
    </row>
    <row r="3726" spans="2:8" x14ac:dyDescent="0.3">
      <c r="B3726" s="155"/>
      <c r="C3726" s="151"/>
      <c r="D3726" s="151"/>
      <c r="E3726" s="152"/>
      <c r="F3726" s="151"/>
      <c r="G3726" s="151"/>
      <c r="H3726" s="36"/>
    </row>
    <row r="3727" spans="2:8" x14ac:dyDescent="0.3">
      <c r="B3727" s="155"/>
      <c r="C3727" s="151"/>
      <c r="D3727" s="151"/>
      <c r="E3727" s="152"/>
      <c r="F3727" s="151"/>
      <c r="G3727" s="151"/>
      <c r="H3727" s="36"/>
    </row>
    <row r="3728" spans="2:8" x14ac:dyDescent="0.3">
      <c r="B3728" s="155"/>
      <c r="C3728" s="151"/>
      <c r="D3728" s="151"/>
      <c r="E3728" s="152"/>
      <c r="F3728" s="151"/>
      <c r="G3728" s="151"/>
      <c r="H3728" s="36"/>
    </row>
    <row r="3729" spans="2:8" x14ac:dyDescent="0.3">
      <c r="B3729" s="155"/>
      <c r="C3729" s="151"/>
      <c r="D3729" s="151"/>
      <c r="E3729" s="152"/>
      <c r="F3729" s="151"/>
      <c r="G3729" s="151"/>
      <c r="H3729" s="36"/>
    </row>
    <row r="3730" spans="2:8" x14ac:dyDescent="0.3">
      <c r="B3730" s="155"/>
      <c r="C3730" s="151"/>
      <c r="D3730" s="151"/>
      <c r="E3730" s="152"/>
      <c r="F3730" s="151"/>
      <c r="G3730" s="151"/>
      <c r="H3730" s="36"/>
    </row>
    <row r="3731" spans="2:8" x14ac:dyDescent="0.3">
      <c r="B3731" s="155"/>
      <c r="C3731" s="151"/>
      <c r="D3731" s="151"/>
      <c r="E3731" s="152"/>
      <c r="F3731" s="151"/>
      <c r="G3731" s="151"/>
      <c r="H3731" s="36"/>
    </row>
    <row r="3732" spans="2:8" x14ac:dyDescent="0.3">
      <c r="B3732" s="155"/>
      <c r="C3732" s="151"/>
      <c r="D3732" s="151"/>
      <c r="E3732" s="152"/>
      <c r="F3732" s="151"/>
      <c r="G3732" s="151"/>
      <c r="H3732" s="36"/>
    </row>
    <row r="3733" spans="2:8" x14ac:dyDescent="0.3">
      <c r="B3733" s="155"/>
      <c r="C3733" s="151"/>
      <c r="D3733" s="151"/>
      <c r="E3733" s="152"/>
      <c r="F3733" s="151"/>
      <c r="G3733" s="151"/>
      <c r="H3733" s="36"/>
    </row>
    <row r="3734" spans="2:8" x14ac:dyDescent="0.3">
      <c r="B3734" s="155"/>
      <c r="C3734" s="151"/>
      <c r="D3734" s="151"/>
      <c r="E3734" s="152"/>
      <c r="F3734" s="151"/>
      <c r="G3734" s="151"/>
      <c r="H3734" s="36"/>
    </row>
    <row r="3735" spans="2:8" x14ac:dyDescent="0.3">
      <c r="B3735" s="155"/>
      <c r="C3735" s="151"/>
      <c r="D3735" s="151"/>
      <c r="E3735" s="152"/>
      <c r="F3735" s="151"/>
      <c r="G3735" s="151"/>
      <c r="H3735" s="36"/>
    </row>
    <row r="3736" spans="2:8" x14ac:dyDescent="0.3">
      <c r="B3736" s="155"/>
      <c r="C3736" s="151"/>
      <c r="D3736" s="151"/>
      <c r="E3736" s="152"/>
      <c r="F3736" s="151"/>
      <c r="G3736" s="151"/>
      <c r="H3736" s="36"/>
    </row>
    <row r="3737" spans="2:8" x14ac:dyDescent="0.3">
      <c r="B3737" s="155"/>
      <c r="C3737" s="151"/>
      <c r="D3737" s="151"/>
      <c r="E3737" s="152"/>
      <c r="F3737" s="151"/>
      <c r="G3737" s="151"/>
      <c r="H3737" s="36"/>
    </row>
    <row r="3738" spans="2:8" x14ac:dyDescent="0.3">
      <c r="B3738" s="155"/>
      <c r="C3738" s="151"/>
      <c r="D3738" s="151"/>
      <c r="E3738" s="152"/>
      <c r="F3738" s="151"/>
      <c r="G3738" s="151"/>
      <c r="H3738" s="36"/>
    </row>
    <row r="3739" spans="2:8" x14ac:dyDescent="0.3">
      <c r="B3739" s="155"/>
      <c r="C3739" s="151"/>
      <c r="D3739" s="151"/>
      <c r="E3739" s="152"/>
      <c r="F3739" s="151"/>
      <c r="G3739" s="151"/>
      <c r="H3739" s="36"/>
    </row>
    <row r="3740" spans="2:8" x14ac:dyDescent="0.3">
      <c r="B3740" s="155"/>
      <c r="C3740" s="151"/>
      <c r="D3740" s="151"/>
      <c r="E3740" s="152"/>
      <c r="F3740" s="151"/>
      <c r="G3740" s="151"/>
      <c r="H3740" s="36"/>
    </row>
    <row r="3741" spans="2:8" x14ac:dyDescent="0.3">
      <c r="B3741" s="155"/>
      <c r="C3741" s="151"/>
      <c r="D3741" s="151"/>
      <c r="E3741" s="152"/>
      <c r="F3741" s="151"/>
      <c r="G3741" s="151"/>
      <c r="H3741" s="36"/>
    </row>
    <row r="3742" spans="2:8" x14ac:dyDescent="0.3">
      <c r="B3742" s="155"/>
      <c r="C3742" s="151"/>
      <c r="D3742" s="151"/>
      <c r="E3742" s="152"/>
      <c r="F3742" s="151"/>
      <c r="G3742" s="151"/>
      <c r="H3742" s="36"/>
    </row>
    <row r="3743" spans="2:8" x14ac:dyDescent="0.3">
      <c r="B3743" s="155"/>
      <c r="C3743" s="151"/>
      <c r="D3743" s="151"/>
      <c r="E3743" s="152"/>
      <c r="F3743" s="151"/>
      <c r="G3743" s="151"/>
      <c r="H3743" s="36"/>
    </row>
    <row r="3744" spans="2:8" x14ac:dyDescent="0.3">
      <c r="B3744" s="155"/>
      <c r="C3744" s="151"/>
      <c r="D3744" s="151"/>
      <c r="E3744" s="152"/>
      <c r="F3744" s="151"/>
      <c r="G3744" s="151"/>
      <c r="H3744" s="36"/>
    </row>
    <row r="3745" spans="2:8" x14ac:dyDescent="0.3">
      <c r="B3745" s="155"/>
      <c r="C3745" s="151"/>
      <c r="D3745" s="151"/>
      <c r="E3745" s="152"/>
      <c r="F3745" s="151"/>
      <c r="G3745" s="151"/>
      <c r="H3745" s="36"/>
    </row>
    <row r="3746" spans="2:8" x14ac:dyDescent="0.3">
      <c r="B3746" s="155"/>
      <c r="C3746" s="151"/>
      <c r="D3746" s="151"/>
      <c r="E3746" s="152"/>
      <c r="F3746" s="151"/>
      <c r="G3746" s="151"/>
      <c r="H3746" s="36"/>
    </row>
    <row r="3747" spans="2:8" x14ac:dyDescent="0.3">
      <c r="B3747" s="155"/>
      <c r="C3747" s="151"/>
      <c r="D3747" s="151"/>
      <c r="E3747" s="152"/>
      <c r="F3747" s="151"/>
      <c r="G3747" s="151"/>
      <c r="H3747" s="36"/>
    </row>
    <row r="3748" spans="2:8" x14ac:dyDescent="0.3">
      <c r="B3748" s="155"/>
      <c r="C3748" s="151"/>
      <c r="D3748" s="151"/>
      <c r="E3748" s="152"/>
      <c r="F3748" s="151"/>
      <c r="G3748" s="151"/>
      <c r="H3748" s="36"/>
    </row>
    <row r="3749" spans="2:8" x14ac:dyDescent="0.3">
      <c r="B3749" s="155"/>
      <c r="C3749" s="151"/>
      <c r="D3749" s="151"/>
      <c r="E3749" s="152"/>
      <c r="F3749" s="151"/>
      <c r="G3749" s="151"/>
      <c r="H3749" s="36"/>
    </row>
    <row r="3750" spans="2:8" x14ac:dyDescent="0.3">
      <c r="B3750" s="155"/>
      <c r="C3750" s="151"/>
      <c r="D3750" s="151"/>
      <c r="E3750" s="152"/>
      <c r="F3750" s="151"/>
      <c r="G3750" s="151"/>
      <c r="H3750" s="36"/>
    </row>
    <row r="3751" spans="2:8" x14ac:dyDescent="0.3">
      <c r="B3751" s="155"/>
      <c r="C3751" s="151"/>
      <c r="D3751" s="151"/>
      <c r="E3751" s="152"/>
      <c r="F3751" s="151"/>
      <c r="G3751" s="151"/>
      <c r="H3751" s="36"/>
    </row>
    <row r="3752" spans="2:8" x14ac:dyDescent="0.3">
      <c r="B3752" s="155"/>
      <c r="C3752" s="151"/>
      <c r="D3752" s="151"/>
      <c r="E3752" s="152"/>
      <c r="F3752" s="151"/>
      <c r="G3752" s="151"/>
      <c r="H3752" s="36"/>
    </row>
    <row r="3753" spans="2:8" x14ac:dyDescent="0.3">
      <c r="B3753" s="155"/>
      <c r="C3753" s="151"/>
      <c r="D3753" s="151"/>
      <c r="E3753" s="152"/>
      <c r="F3753" s="151"/>
      <c r="G3753" s="151"/>
      <c r="H3753" s="36"/>
    </row>
    <row r="3754" spans="2:8" x14ac:dyDescent="0.3">
      <c r="B3754" s="155"/>
      <c r="C3754" s="151"/>
      <c r="D3754" s="151"/>
      <c r="E3754" s="152"/>
      <c r="F3754" s="151"/>
      <c r="G3754" s="151"/>
      <c r="H3754" s="36"/>
    </row>
    <row r="3755" spans="2:8" x14ac:dyDescent="0.3">
      <c r="B3755" s="155"/>
      <c r="C3755" s="151"/>
      <c r="D3755" s="151"/>
      <c r="E3755" s="152"/>
      <c r="F3755" s="151"/>
      <c r="G3755" s="151"/>
      <c r="H3755" s="36"/>
    </row>
    <row r="3756" spans="2:8" x14ac:dyDescent="0.3">
      <c r="B3756" s="155"/>
      <c r="C3756" s="151"/>
      <c r="D3756" s="151"/>
      <c r="E3756" s="152"/>
      <c r="F3756" s="151"/>
      <c r="G3756" s="151"/>
      <c r="H3756" s="36"/>
    </row>
    <row r="3757" spans="2:8" x14ac:dyDescent="0.3">
      <c r="B3757" s="155"/>
      <c r="C3757" s="151"/>
      <c r="D3757" s="151"/>
      <c r="E3757" s="152"/>
      <c r="F3757" s="151"/>
      <c r="G3757" s="151"/>
      <c r="H3757" s="36"/>
    </row>
    <row r="3758" spans="2:8" x14ac:dyDescent="0.3">
      <c r="B3758" s="155"/>
      <c r="C3758" s="151"/>
      <c r="D3758" s="151"/>
      <c r="E3758" s="152"/>
      <c r="F3758" s="151"/>
      <c r="G3758" s="151"/>
      <c r="H3758" s="36"/>
    </row>
    <row r="3759" spans="2:8" x14ac:dyDescent="0.3">
      <c r="B3759" s="155"/>
      <c r="C3759" s="151"/>
      <c r="D3759" s="151"/>
      <c r="E3759" s="152"/>
      <c r="F3759" s="151"/>
      <c r="G3759" s="151"/>
      <c r="H3759" s="36"/>
    </row>
    <row r="3760" spans="2:8" x14ac:dyDescent="0.3">
      <c r="B3760" s="155"/>
      <c r="C3760" s="151"/>
      <c r="D3760" s="151"/>
      <c r="E3760" s="152"/>
      <c r="F3760" s="151"/>
      <c r="G3760" s="151"/>
      <c r="H3760" s="36"/>
    </row>
    <row r="3761" spans="2:8" x14ac:dyDescent="0.3">
      <c r="B3761" s="155"/>
      <c r="C3761" s="151"/>
      <c r="D3761" s="151"/>
      <c r="E3761" s="152"/>
      <c r="F3761" s="151"/>
      <c r="G3761" s="151"/>
      <c r="H3761" s="36"/>
    </row>
    <row r="3762" spans="2:8" x14ac:dyDescent="0.3">
      <c r="B3762" s="155"/>
      <c r="C3762" s="151"/>
      <c r="D3762" s="151"/>
      <c r="E3762" s="152"/>
      <c r="F3762" s="151"/>
      <c r="G3762" s="151"/>
      <c r="H3762" s="36"/>
    </row>
    <row r="3763" spans="2:8" x14ac:dyDescent="0.3">
      <c r="B3763" s="155"/>
      <c r="C3763" s="151"/>
      <c r="D3763" s="151"/>
      <c r="E3763" s="152"/>
      <c r="F3763" s="151"/>
      <c r="G3763" s="151"/>
      <c r="H3763" s="36"/>
    </row>
    <row r="3764" spans="2:8" x14ac:dyDescent="0.3">
      <c r="B3764" s="155"/>
      <c r="C3764" s="151"/>
      <c r="D3764" s="151"/>
      <c r="E3764" s="152"/>
      <c r="F3764" s="151"/>
      <c r="G3764" s="151"/>
      <c r="H3764" s="36"/>
    </row>
    <row r="3765" spans="2:8" x14ac:dyDescent="0.3">
      <c r="B3765" s="155"/>
      <c r="C3765" s="151"/>
      <c r="D3765" s="151"/>
      <c r="E3765" s="152"/>
      <c r="F3765" s="151"/>
      <c r="G3765" s="151"/>
      <c r="H3765" s="36"/>
    </row>
    <row r="3766" spans="2:8" x14ac:dyDescent="0.3">
      <c r="B3766" s="155"/>
      <c r="C3766" s="151"/>
      <c r="D3766" s="151"/>
      <c r="E3766" s="152"/>
      <c r="F3766" s="151"/>
      <c r="G3766" s="151"/>
      <c r="H3766" s="36"/>
    </row>
    <row r="3767" spans="2:8" x14ac:dyDescent="0.3">
      <c r="B3767" s="155"/>
      <c r="C3767" s="151"/>
      <c r="D3767" s="151"/>
      <c r="E3767" s="152"/>
      <c r="F3767" s="151"/>
      <c r="G3767" s="151"/>
      <c r="H3767" s="36"/>
    </row>
    <row r="3768" spans="2:8" x14ac:dyDescent="0.3">
      <c r="B3768" s="155"/>
      <c r="C3768" s="151"/>
      <c r="D3768" s="151"/>
      <c r="E3768" s="152"/>
      <c r="F3768" s="151"/>
      <c r="G3768" s="151"/>
      <c r="H3768" s="36"/>
    </row>
    <row r="3769" spans="2:8" x14ac:dyDescent="0.3">
      <c r="B3769" s="155"/>
      <c r="C3769" s="151"/>
      <c r="D3769" s="151"/>
      <c r="E3769" s="152"/>
      <c r="F3769" s="151"/>
      <c r="G3769" s="151"/>
      <c r="H3769" s="36"/>
    </row>
    <row r="3770" spans="2:8" x14ac:dyDescent="0.3">
      <c r="B3770" s="155"/>
      <c r="C3770" s="151"/>
      <c r="D3770" s="151"/>
      <c r="E3770" s="152"/>
      <c r="F3770" s="151"/>
      <c r="G3770" s="151"/>
      <c r="H3770" s="36"/>
    </row>
    <row r="3771" spans="2:8" x14ac:dyDescent="0.3">
      <c r="B3771" s="155"/>
      <c r="C3771" s="151"/>
      <c r="D3771" s="151"/>
      <c r="E3771" s="152"/>
      <c r="F3771" s="151"/>
      <c r="G3771" s="151"/>
      <c r="H3771" s="36"/>
    </row>
    <row r="3772" spans="2:8" x14ac:dyDescent="0.3">
      <c r="B3772" s="155"/>
      <c r="C3772" s="151"/>
      <c r="D3772" s="151"/>
      <c r="E3772" s="152"/>
      <c r="F3772" s="151"/>
      <c r="G3772" s="151"/>
      <c r="H3772" s="36"/>
    </row>
    <row r="3773" spans="2:8" x14ac:dyDescent="0.3">
      <c r="B3773" s="155"/>
      <c r="C3773" s="151"/>
      <c r="D3773" s="151"/>
      <c r="E3773" s="152"/>
      <c r="F3773" s="151"/>
      <c r="G3773" s="151"/>
      <c r="H3773" s="36"/>
    </row>
    <row r="3774" spans="2:8" x14ac:dyDescent="0.3">
      <c r="B3774" s="155"/>
      <c r="C3774" s="151"/>
      <c r="D3774" s="151"/>
      <c r="E3774" s="152"/>
      <c r="F3774" s="151"/>
      <c r="G3774" s="151"/>
      <c r="H3774" s="36"/>
    </row>
    <row r="3775" spans="2:8" x14ac:dyDescent="0.3">
      <c r="B3775" s="155"/>
      <c r="C3775" s="151"/>
      <c r="D3775" s="151"/>
      <c r="E3775" s="152"/>
      <c r="F3775" s="151"/>
      <c r="G3775" s="151"/>
      <c r="H3775" s="36"/>
    </row>
    <row r="3776" spans="2:8" x14ac:dyDescent="0.3">
      <c r="B3776" s="155"/>
      <c r="C3776" s="151"/>
      <c r="D3776" s="151"/>
      <c r="E3776" s="152"/>
      <c r="F3776" s="151"/>
      <c r="G3776" s="151"/>
      <c r="H3776" s="36"/>
    </row>
    <row r="3777" spans="2:8" x14ac:dyDescent="0.3">
      <c r="B3777" s="155"/>
      <c r="C3777" s="151"/>
      <c r="D3777" s="151"/>
      <c r="E3777" s="152"/>
      <c r="F3777" s="151"/>
      <c r="G3777" s="151"/>
      <c r="H3777" s="36"/>
    </row>
    <row r="3778" spans="2:8" x14ac:dyDescent="0.3">
      <c r="B3778" s="155"/>
      <c r="C3778" s="151"/>
      <c r="D3778" s="151"/>
      <c r="E3778" s="152"/>
      <c r="F3778" s="151"/>
      <c r="G3778" s="151"/>
      <c r="H3778" s="36"/>
    </row>
    <row r="3779" spans="2:8" x14ac:dyDescent="0.3">
      <c r="B3779" s="155"/>
      <c r="C3779" s="151"/>
      <c r="D3779" s="151"/>
      <c r="E3779" s="152"/>
      <c r="F3779" s="151"/>
      <c r="G3779" s="151"/>
      <c r="H3779" s="36"/>
    </row>
    <row r="3780" spans="2:8" x14ac:dyDescent="0.3">
      <c r="B3780" s="155"/>
      <c r="C3780" s="151"/>
      <c r="D3780" s="151"/>
      <c r="E3780" s="152"/>
      <c r="F3780" s="151"/>
      <c r="G3780" s="151"/>
      <c r="H3780" s="36"/>
    </row>
    <row r="3781" spans="2:8" x14ac:dyDescent="0.3">
      <c r="B3781" s="155"/>
      <c r="C3781" s="151"/>
      <c r="D3781" s="151"/>
      <c r="E3781" s="152"/>
      <c r="F3781" s="151"/>
      <c r="G3781" s="151"/>
      <c r="H3781" s="36"/>
    </row>
    <row r="3782" spans="2:8" x14ac:dyDescent="0.3">
      <c r="B3782" s="155"/>
      <c r="C3782" s="151"/>
      <c r="D3782" s="151"/>
      <c r="E3782" s="152"/>
      <c r="F3782" s="151"/>
      <c r="G3782" s="151"/>
      <c r="H3782" s="36"/>
    </row>
    <row r="3783" spans="2:8" x14ac:dyDescent="0.3">
      <c r="B3783" s="155"/>
      <c r="C3783" s="151"/>
      <c r="D3783" s="151"/>
      <c r="E3783" s="152"/>
      <c r="F3783" s="151"/>
      <c r="G3783" s="151"/>
      <c r="H3783" s="36"/>
    </row>
    <row r="3784" spans="2:8" x14ac:dyDescent="0.3">
      <c r="B3784" s="155"/>
      <c r="C3784" s="151"/>
      <c r="D3784" s="151"/>
      <c r="E3784" s="152"/>
      <c r="F3784" s="151"/>
      <c r="G3784" s="151"/>
      <c r="H3784" s="36"/>
    </row>
    <row r="3785" spans="2:8" x14ac:dyDescent="0.3">
      <c r="B3785" s="155"/>
      <c r="C3785" s="151"/>
      <c r="D3785" s="151"/>
      <c r="E3785" s="152"/>
      <c r="F3785" s="151"/>
      <c r="G3785" s="151"/>
      <c r="H3785" s="36"/>
    </row>
    <row r="3786" spans="2:8" x14ac:dyDescent="0.3">
      <c r="B3786" s="155"/>
      <c r="C3786" s="151"/>
      <c r="D3786" s="151"/>
      <c r="E3786" s="152"/>
      <c r="F3786" s="151"/>
      <c r="G3786" s="151"/>
      <c r="H3786" s="36"/>
    </row>
    <row r="3787" spans="2:8" x14ac:dyDescent="0.3">
      <c r="B3787" s="155"/>
      <c r="C3787" s="151"/>
      <c r="D3787" s="151"/>
      <c r="E3787" s="152"/>
      <c r="F3787" s="151"/>
      <c r="G3787" s="151"/>
      <c r="H3787" s="36"/>
    </row>
    <row r="3788" spans="2:8" x14ac:dyDescent="0.3">
      <c r="B3788" s="155"/>
      <c r="C3788" s="151"/>
      <c r="D3788" s="151"/>
      <c r="E3788" s="152"/>
      <c r="F3788" s="151"/>
      <c r="G3788" s="151"/>
      <c r="H3788" s="36"/>
    </row>
    <row r="3789" spans="2:8" x14ac:dyDescent="0.3">
      <c r="B3789" s="155"/>
      <c r="C3789" s="151"/>
      <c r="D3789" s="151"/>
      <c r="E3789" s="152"/>
      <c r="F3789" s="151"/>
      <c r="G3789" s="151"/>
      <c r="H3789" s="36"/>
    </row>
    <row r="3790" spans="2:8" x14ac:dyDescent="0.3">
      <c r="B3790" s="155"/>
      <c r="C3790" s="151"/>
      <c r="D3790" s="151"/>
      <c r="E3790" s="152"/>
      <c r="F3790" s="151"/>
      <c r="G3790" s="151"/>
      <c r="H3790" s="36"/>
    </row>
    <row r="3791" spans="2:8" x14ac:dyDescent="0.3">
      <c r="B3791" s="155"/>
      <c r="C3791" s="151"/>
      <c r="D3791" s="151"/>
      <c r="E3791" s="152"/>
      <c r="F3791" s="151"/>
      <c r="G3791" s="151"/>
      <c r="H3791" s="36"/>
    </row>
    <row r="3792" spans="2:8" x14ac:dyDescent="0.3">
      <c r="B3792" s="155"/>
      <c r="C3792" s="151"/>
      <c r="D3792" s="151"/>
      <c r="E3792" s="152"/>
      <c r="F3792" s="151"/>
      <c r="G3792" s="151"/>
      <c r="H3792" s="36"/>
    </row>
    <row r="3793" spans="2:8" x14ac:dyDescent="0.3">
      <c r="B3793" s="155"/>
      <c r="C3793" s="151"/>
      <c r="D3793" s="151"/>
      <c r="E3793" s="152"/>
      <c r="F3793" s="151"/>
      <c r="G3793" s="151"/>
      <c r="H3793" s="36"/>
    </row>
    <row r="3794" spans="2:8" x14ac:dyDescent="0.3">
      <c r="B3794" s="155"/>
      <c r="C3794" s="151"/>
      <c r="D3794" s="151"/>
      <c r="E3794" s="152"/>
      <c r="F3794" s="151"/>
      <c r="G3794" s="151"/>
      <c r="H3794" s="36"/>
    </row>
    <row r="3795" spans="2:8" x14ac:dyDescent="0.3">
      <c r="B3795" s="155"/>
      <c r="C3795" s="151"/>
      <c r="D3795" s="151"/>
      <c r="E3795" s="152"/>
      <c r="F3795" s="151"/>
      <c r="G3795" s="151"/>
      <c r="H3795" s="36"/>
    </row>
    <row r="3796" spans="2:8" x14ac:dyDescent="0.3">
      <c r="B3796" s="155"/>
      <c r="C3796" s="151"/>
      <c r="D3796" s="151"/>
      <c r="E3796" s="152"/>
      <c r="F3796" s="151"/>
      <c r="G3796" s="151"/>
      <c r="H3796" s="36"/>
    </row>
    <row r="3797" spans="2:8" x14ac:dyDescent="0.3">
      <c r="B3797" s="155"/>
      <c r="C3797" s="151"/>
      <c r="D3797" s="151"/>
      <c r="E3797" s="152"/>
      <c r="F3797" s="151"/>
      <c r="G3797" s="151"/>
      <c r="H3797" s="36"/>
    </row>
    <row r="3798" spans="2:8" x14ac:dyDescent="0.3">
      <c r="B3798" s="155"/>
      <c r="C3798" s="151"/>
      <c r="D3798" s="151"/>
      <c r="E3798" s="152"/>
      <c r="F3798" s="151"/>
      <c r="G3798" s="151"/>
      <c r="H3798" s="36"/>
    </row>
    <row r="3799" spans="2:8" x14ac:dyDescent="0.3">
      <c r="B3799" s="155"/>
      <c r="C3799" s="151"/>
      <c r="D3799" s="151"/>
      <c r="E3799" s="152"/>
      <c r="F3799" s="151"/>
      <c r="G3799" s="151"/>
      <c r="H3799" s="36"/>
    </row>
    <row r="3800" spans="2:8" x14ac:dyDescent="0.3">
      <c r="B3800" s="155"/>
      <c r="C3800" s="151"/>
      <c r="D3800" s="151"/>
      <c r="E3800" s="152"/>
      <c r="F3800" s="151"/>
      <c r="G3800" s="151"/>
      <c r="H3800" s="36"/>
    </row>
    <row r="3801" spans="2:8" x14ac:dyDescent="0.3">
      <c r="B3801" s="155"/>
      <c r="C3801" s="151"/>
      <c r="D3801" s="151"/>
      <c r="E3801" s="152"/>
      <c r="F3801" s="151"/>
      <c r="G3801" s="151"/>
      <c r="H3801" s="36"/>
    </row>
    <row r="3802" spans="2:8" x14ac:dyDescent="0.3">
      <c r="B3802" s="155"/>
      <c r="C3802" s="151"/>
      <c r="D3802" s="151"/>
      <c r="E3802" s="152"/>
      <c r="F3802" s="151"/>
      <c r="G3802" s="151"/>
      <c r="H3802" s="36"/>
    </row>
    <row r="3803" spans="2:8" x14ac:dyDescent="0.3">
      <c r="B3803" s="155"/>
      <c r="C3803" s="151"/>
      <c r="D3803" s="151"/>
      <c r="E3803" s="152"/>
      <c r="F3803" s="151"/>
      <c r="G3803" s="151"/>
      <c r="H3803" s="36"/>
    </row>
    <row r="3804" spans="2:8" x14ac:dyDescent="0.3">
      <c r="B3804" s="155"/>
      <c r="C3804" s="151"/>
      <c r="D3804" s="151"/>
      <c r="E3804" s="152"/>
      <c r="F3804" s="151"/>
      <c r="G3804" s="151"/>
      <c r="H3804" s="36"/>
    </row>
    <row r="3805" spans="2:8" x14ac:dyDescent="0.3">
      <c r="B3805" s="155"/>
      <c r="C3805" s="151"/>
      <c r="D3805" s="151"/>
      <c r="E3805" s="152"/>
      <c r="F3805" s="151"/>
      <c r="G3805" s="151"/>
      <c r="H3805" s="36"/>
    </row>
    <row r="3806" spans="2:8" x14ac:dyDescent="0.3">
      <c r="B3806" s="155"/>
      <c r="C3806" s="151"/>
      <c r="D3806" s="151"/>
      <c r="E3806" s="152"/>
      <c r="F3806" s="151"/>
      <c r="G3806" s="151"/>
      <c r="H3806" s="36"/>
    </row>
    <row r="3807" spans="2:8" x14ac:dyDescent="0.3">
      <c r="B3807" s="155"/>
      <c r="C3807" s="151"/>
      <c r="D3807" s="151"/>
      <c r="E3807" s="152"/>
      <c r="F3807" s="151"/>
      <c r="G3807" s="151"/>
      <c r="H3807" s="36"/>
    </row>
    <row r="3808" spans="2:8" x14ac:dyDescent="0.3">
      <c r="B3808" s="155"/>
      <c r="C3808" s="151"/>
      <c r="D3808" s="151"/>
      <c r="E3808" s="152"/>
      <c r="F3808" s="151"/>
      <c r="G3808" s="151"/>
      <c r="H3808" s="36"/>
    </row>
    <row r="3809" spans="2:8" x14ac:dyDescent="0.3">
      <c r="B3809" s="155"/>
      <c r="C3809" s="151"/>
      <c r="D3809" s="151"/>
      <c r="E3809" s="152"/>
      <c r="F3809" s="151"/>
      <c r="G3809" s="151"/>
      <c r="H3809" s="36"/>
    </row>
    <row r="3810" spans="2:8" x14ac:dyDescent="0.3">
      <c r="B3810" s="155"/>
      <c r="C3810" s="151"/>
      <c r="D3810" s="151"/>
      <c r="E3810" s="152"/>
      <c r="F3810" s="151"/>
      <c r="G3810" s="151"/>
      <c r="H3810" s="36"/>
    </row>
    <row r="3811" spans="2:8" x14ac:dyDescent="0.3">
      <c r="B3811" s="155"/>
      <c r="C3811" s="151"/>
      <c r="D3811" s="151"/>
      <c r="E3811" s="152"/>
      <c r="F3811" s="151"/>
      <c r="G3811" s="151"/>
      <c r="H3811" s="36"/>
    </row>
    <row r="3812" spans="2:8" x14ac:dyDescent="0.3">
      <c r="B3812" s="155"/>
      <c r="C3812" s="151"/>
      <c r="D3812" s="151"/>
      <c r="E3812" s="152"/>
      <c r="F3812" s="151"/>
      <c r="G3812" s="151"/>
      <c r="H3812" s="36"/>
    </row>
    <row r="3813" spans="2:8" x14ac:dyDescent="0.3">
      <c r="B3813" s="155"/>
      <c r="C3813" s="151"/>
      <c r="D3813" s="151"/>
      <c r="E3813" s="152"/>
      <c r="F3813" s="151"/>
      <c r="G3813" s="151"/>
      <c r="H3813" s="36"/>
    </row>
    <row r="3814" spans="2:8" x14ac:dyDescent="0.3">
      <c r="B3814" s="155"/>
      <c r="C3814" s="151"/>
      <c r="D3814" s="151"/>
      <c r="E3814" s="152"/>
      <c r="F3814" s="151"/>
      <c r="G3814" s="151"/>
      <c r="H3814" s="36"/>
    </row>
    <row r="3815" spans="2:8" x14ac:dyDescent="0.3">
      <c r="B3815" s="155"/>
      <c r="C3815" s="151"/>
      <c r="D3815" s="151"/>
      <c r="E3815" s="152"/>
      <c r="F3815" s="151"/>
      <c r="G3815" s="151"/>
      <c r="H3815" s="36"/>
    </row>
    <row r="3816" spans="2:8" x14ac:dyDescent="0.3">
      <c r="B3816" s="155"/>
      <c r="C3816" s="151"/>
      <c r="D3816" s="151"/>
      <c r="E3816" s="152"/>
      <c r="F3816" s="151"/>
      <c r="G3816" s="151"/>
      <c r="H3816" s="36"/>
    </row>
    <row r="3817" spans="2:8" x14ac:dyDescent="0.3">
      <c r="B3817" s="155"/>
      <c r="C3817" s="151"/>
      <c r="D3817" s="151"/>
      <c r="E3817" s="152"/>
      <c r="F3817" s="151"/>
      <c r="G3817" s="151"/>
      <c r="H3817" s="36"/>
    </row>
    <row r="3818" spans="2:8" x14ac:dyDescent="0.3">
      <c r="B3818" s="155"/>
      <c r="C3818" s="151"/>
      <c r="D3818" s="151"/>
      <c r="E3818" s="152"/>
      <c r="F3818" s="151"/>
      <c r="G3818" s="151"/>
      <c r="H3818" s="36"/>
    </row>
    <row r="3819" spans="2:8" x14ac:dyDescent="0.3">
      <c r="B3819" s="155"/>
      <c r="C3819" s="151"/>
      <c r="D3819" s="151"/>
      <c r="E3819" s="152"/>
      <c r="F3819" s="151"/>
      <c r="G3819" s="151"/>
      <c r="H3819" s="36"/>
    </row>
    <row r="3820" spans="2:8" x14ac:dyDescent="0.3">
      <c r="B3820" s="155"/>
      <c r="C3820" s="151"/>
      <c r="D3820" s="151"/>
      <c r="E3820" s="152"/>
      <c r="F3820" s="151"/>
      <c r="G3820" s="151"/>
      <c r="H3820" s="36"/>
    </row>
    <row r="3821" spans="2:8" x14ac:dyDescent="0.3">
      <c r="B3821" s="155"/>
      <c r="C3821" s="151"/>
      <c r="D3821" s="151"/>
      <c r="E3821" s="152"/>
      <c r="F3821" s="151"/>
      <c r="G3821" s="151"/>
      <c r="H3821" s="36"/>
    </row>
    <row r="3822" spans="2:8" x14ac:dyDescent="0.3">
      <c r="B3822" s="155"/>
      <c r="C3822" s="151"/>
      <c r="D3822" s="151"/>
      <c r="E3822" s="152"/>
      <c r="F3822" s="151"/>
      <c r="G3822" s="151"/>
      <c r="H3822" s="36"/>
    </row>
    <row r="3823" spans="2:8" x14ac:dyDescent="0.3">
      <c r="B3823" s="155"/>
      <c r="C3823" s="151"/>
      <c r="D3823" s="151"/>
      <c r="E3823" s="152"/>
      <c r="F3823" s="151"/>
      <c r="G3823" s="151"/>
      <c r="H3823" s="36"/>
    </row>
    <row r="3824" spans="2:8" x14ac:dyDescent="0.3">
      <c r="B3824" s="155"/>
      <c r="C3824" s="151"/>
      <c r="D3824" s="151"/>
      <c r="E3824" s="152"/>
      <c r="F3824" s="151"/>
      <c r="G3824" s="151"/>
      <c r="H3824" s="36"/>
    </row>
    <row r="3825" spans="2:8" x14ac:dyDescent="0.3">
      <c r="B3825" s="155"/>
      <c r="C3825" s="151"/>
      <c r="D3825" s="151"/>
      <c r="E3825" s="152"/>
      <c r="F3825" s="151"/>
      <c r="G3825" s="151"/>
      <c r="H3825" s="36"/>
    </row>
    <row r="3826" spans="2:8" x14ac:dyDescent="0.3">
      <c r="B3826" s="155"/>
      <c r="C3826" s="151"/>
      <c r="D3826" s="151"/>
      <c r="E3826" s="152"/>
      <c r="F3826" s="151"/>
      <c r="G3826" s="151"/>
      <c r="H3826" s="36"/>
    </row>
    <row r="3827" spans="2:8" x14ac:dyDescent="0.3">
      <c r="B3827" s="155"/>
      <c r="C3827" s="151"/>
      <c r="D3827" s="151"/>
      <c r="E3827" s="152"/>
      <c r="F3827" s="151"/>
      <c r="G3827" s="151"/>
      <c r="H3827" s="36"/>
    </row>
    <row r="3828" spans="2:8" x14ac:dyDescent="0.3">
      <c r="B3828" s="155"/>
      <c r="C3828" s="151"/>
      <c r="D3828" s="151"/>
      <c r="E3828" s="152"/>
      <c r="F3828" s="151"/>
      <c r="G3828" s="151"/>
      <c r="H3828" s="36"/>
    </row>
    <row r="3829" spans="2:8" x14ac:dyDescent="0.3">
      <c r="B3829" s="155"/>
      <c r="C3829" s="151"/>
      <c r="D3829" s="151"/>
      <c r="E3829" s="152"/>
      <c r="F3829" s="151"/>
      <c r="G3829" s="151"/>
      <c r="H3829" s="36"/>
    </row>
    <row r="3830" spans="2:8" x14ac:dyDescent="0.3">
      <c r="B3830" s="155"/>
      <c r="C3830" s="151"/>
      <c r="D3830" s="151"/>
      <c r="E3830" s="152"/>
      <c r="F3830" s="151"/>
      <c r="G3830" s="151"/>
      <c r="H3830" s="36"/>
    </row>
    <row r="3831" spans="2:8" x14ac:dyDescent="0.3">
      <c r="B3831" s="155"/>
      <c r="C3831" s="151"/>
      <c r="D3831" s="151"/>
      <c r="E3831" s="152"/>
      <c r="F3831" s="151"/>
      <c r="G3831" s="151"/>
      <c r="H3831" s="36"/>
    </row>
    <row r="3832" spans="2:8" x14ac:dyDescent="0.3">
      <c r="B3832" s="155"/>
      <c r="C3832" s="151"/>
      <c r="D3832" s="151"/>
      <c r="E3832" s="152"/>
      <c r="F3832" s="151"/>
      <c r="G3832" s="151"/>
      <c r="H3832" s="36"/>
    </row>
    <row r="3833" spans="2:8" x14ac:dyDescent="0.3">
      <c r="B3833" s="155"/>
      <c r="C3833" s="151"/>
      <c r="D3833" s="151"/>
      <c r="E3833" s="152"/>
      <c r="F3833" s="151"/>
      <c r="G3833" s="151"/>
      <c r="H3833" s="36"/>
    </row>
    <row r="3834" spans="2:8" x14ac:dyDescent="0.3">
      <c r="B3834" s="155"/>
      <c r="C3834" s="151"/>
      <c r="D3834" s="151"/>
      <c r="E3834" s="152"/>
      <c r="F3834" s="151"/>
      <c r="G3834" s="151"/>
      <c r="H3834" s="36"/>
    </row>
    <row r="3835" spans="2:8" x14ac:dyDescent="0.3">
      <c r="B3835" s="155"/>
      <c r="C3835" s="151"/>
      <c r="D3835" s="151"/>
      <c r="E3835" s="152"/>
      <c r="F3835" s="151"/>
      <c r="G3835" s="151"/>
      <c r="H3835" s="36"/>
    </row>
    <row r="3836" spans="2:8" x14ac:dyDescent="0.3">
      <c r="B3836" s="155"/>
      <c r="C3836" s="151"/>
      <c r="D3836" s="151"/>
      <c r="E3836" s="152"/>
      <c r="F3836" s="151"/>
      <c r="G3836" s="151"/>
      <c r="H3836" s="36"/>
    </row>
    <row r="3837" spans="2:8" x14ac:dyDescent="0.3">
      <c r="B3837" s="155"/>
      <c r="C3837" s="151"/>
      <c r="D3837" s="151"/>
      <c r="E3837" s="152"/>
      <c r="F3837" s="151"/>
      <c r="G3837" s="151"/>
      <c r="H3837" s="36"/>
    </row>
    <row r="3838" spans="2:8" x14ac:dyDescent="0.3">
      <c r="B3838" s="155"/>
      <c r="C3838" s="151"/>
      <c r="D3838" s="151"/>
      <c r="E3838" s="152"/>
      <c r="F3838" s="151"/>
      <c r="G3838" s="151"/>
      <c r="H3838" s="36"/>
    </row>
    <row r="3839" spans="2:8" x14ac:dyDescent="0.3">
      <c r="B3839" s="155"/>
      <c r="C3839" s="151"/>
      <c r="D3839" s="151"/>
      <c r="E3839" s="152"/>
      <c r="F3839" s="151"/>
      <c r="G3839" s="151"/>
      <c r="H3839" s="36"/>
    </row>
    <row r="3840" spans="2:8" x14ac:dyDescent="0.3">
      <c r="B3840" s="155"/>
      <c r="C3840" s="151"/>
      <c r="D3840" s="151"/>
      <c r="E3840" s="152"/>
      <c r="F3840" s="151"/>
      <c r="G3840" s="151"/>
      <c r="H3840" s="36"/>
    </row>
    <row r="3841" spans="2:8" x14ac:dyDescent="0.3">
      <c r="B3841" s="155"/>
      <c r="C3841" s="151"/>
      <c r="D3841" s="151"/>
      <c r="E3841" s="152"/>
      <c r="F3841" s="151"/>
      <c r="G3841" s="151"/>
      <c r="H3841" s="36"/>
    </row>
    <row r="3842" spans="2:8" x14ac:dyDescent="0.3">
      <c r="B3842" s="155"/>
      <c r="C3842" s="151"/>
      <c r="D3842" s="151"/>
      <c r="E3842" s="152"/>
      <c r="F3842" s="151"/>
      <c r="G3842" s="151"/>
      <c r="H3842" s="36"/>
    </row>
    <row r="3843" spans="2:8" x14ac:dyDescent="0.3">
      <c r="B3843" s="155"/>
      <c r="C3843" s="151"/>
      <c r="D3843" s="151"/>
      <c r="E3843" s="152"/>
      <c r="F3843" s="151"/>
      <c r="G3843" s="151"/>
      <c r="H3843" s="36"/>
    </row>
    <row r="3844" spans="2:8" x14ac:dyDescent="0.3">
      <c r="B3844" s="155"/>
      <c r="C3844" s="151"/>
      <c r="D3844" s="151"/>
      <c r="E3844" s="152"/>
      <c r="F3844" s="151"/>
      <c r="G3844" s="151"/>
      <c r="H3844" s="36"/>
    </row>
    <row r="3845" spans="2:8" x14ac:dyDescent="0.3">
      <c r="B3845" s="155"/>
      <c r="C3845" s="151"/>
      <c r="D3845" s="151"/>
      <c r="E3845" s="152"/>
      <c r="F3845" s="151"/>
      <c r="G3845" s="151"/>
      <c r="H3845" s="36"/>
    </row>
    <row r="3846" spans="2:8" x14ac:dyDescent="0.3">
      <c r="B3846" s="155"/>
      <c r="C3846" s="151"/>
      <c r="D3846" s="151"/>
      <c r="E3846" s="152"/>
      <c r="F3846" s="151"/>
      <c r="G3846" s="151"/>
      <c r="H3846" s="36"/>
    </row>
    <row r="3847" spans="2:8" x14ac:dyDescent="0.3">
      <c r="B3847" s="155"/>
      <c r="C3847" s="151"/>
      <c r="D3847" s="151"/>
      <c r="E3847" s="152"/>
      <c r="F3847" s="151"/>
      <c r="G3847" s="151"/>
      <c r="H3847" s="36"/>
    </row>
    <row r="3848" spans="2:8" x14ac:dyDescent="0.3">
      <c r="B3848" s="155"/>
      <c r="C3848" s="151"/>
      <c r="D3848" s="151"/>
      <c r="E3848" s="152"/>
      <c r="F3848" s="151"/>
      <c r="G3848" s="151"/>
      <c r="H3848" s="36"/>
    </row>
    <row r="3849" spans="2:8" x14ac:dyDescent="0.3">
      <c r="B3849" s="155"/>
      <c r="C3849" s="151"/>
      <c r="D3849" s="151"/>
      <c r="E3849" s="152"/>
      <c r="F3849" s="151"/>
      <c r="G3849" s="151"/>
      <c r="H3849" s="36"/>
    </row>
    <row r="3850" spans="2:8" x14ac:dyDescent="0.3">
      <c r="B3850" s="155"/>
      <c r="C3850" s="151"/>
      <c r="D3850" s="151"/>
      <c r="E3850" s="152"/>
      <c r="F3850" s="151"/>
      <c r="G3850" s="151"/>
      <c r="H3850" s="36"/>
    </row>
    <row r="3851" spans="2:8" x14ac:dyDescent="0.3">
      <c r="B3851" s="155"/>
      <c r="C3851" s="151"/>
      <c r="D3851" s="151"/>
      <c r="E3851" s="152"/>
      <c r="F3851" s="151"/>
      <c r="G3851" s="151"/>
      <c r="H3851" s="36"/>
    </row>
    <row r="3852" spans="2:8" x14ac:dyDescent="0.3">
      <c r="B3852" s="155"/>
      <c r="C3852" s="151"/>
      <c r="D3852" s="151"/>
      <c r="E3852" s="152"/>
      <c r="F3852" s="151"/>
      <c r="G3852" s="151"/>
      <c r="H3852" s="36"/>
    </row>
    <row r="3853" spans="2:8" x14ac:dyDescent="0.3">
      <c r="B3853" s="155"/>
      <c r="C3853" s="151"/>
      <c r="D3853" s="151"/>
      <c r="E3853" s="152"/>
      <c r="F3853" s="151"/>
      <c r="G3853" s="151"/>
      <c r="H3853" s="36"/>
    </row>
    <row r="3854" spans="2:8" x14ac:dyDescent="0.3">
      <c r="B3854" s="155"/>
      <c r="C3854" s="151"/>
      <c r="D3854" s="151"/>
      <c r="E3854" s="152"/>
      <c r="F3854" s="151"/>
      <c r="G3854" s="151"/>
      <c r="H3854" s="36"/>
    </row>
    <row r="3855" spans="2:8" x14ac:dyDescent="0.3">
      <c r="B3855" s="155"/>
      <c r="C3855" s="151"/>
      <c r="D3855" s="151"/>
      <c r="E3855" s="152"/>
      <c r="F3855" s="151"/>
      <c r="G3855" s="151"/>
      <c r="H3855" s="36"/>
    </row>
    <row r="3856" spans="2:8" x14ac:dyDescent="0.3">
      <c r="B3856" s="155"/>
      <c r="C3856" s="151"/>
      <c r="D3856" s="151"/>
      <c r="E3856" s="152"/>
      <c r="F3856" s="151"/>
      <c r="G3856" s="151"/>
      <c r="H3856" s="36"/>
    </row>
    <row r="3857" spans="2:8" x14ac:dyDescent="0.3">
      <c r="B3857" s="155"/>
      <c r="C3857" s="151"/>
      <c r="D3857" s="151"/>
      <c r="E3857" s="152"/>
      <c r="F3857" s="151"/>
      <c r="G3857" s="151"/>
      <c r="H3857" s="36"/>
    </row>
    <row r="3858" spans="2:8" x14ac:dyDescent="0.3">
      <c r="B3858" s="155"/>
      <c r="C3858" s="151"/>
      <c r="D3858" s="151"/>
      <c r="E3858" s="152"/>
      <c r="F3858" s="151"/>
      <c r="G3858" s="151"/>
      <c r="H3858" s="36"/>
    </row>
    <row r="3859" spans="2:8" x14ac:dyDescent="0.3">
      <c r="B3859" s="155"/>
      <c r="C3859" s="151"/>
      <c r="D3859" s="151"/>
      <c r="E3859" s="152"/>
      <c r="F3859" s="151"/>
      <c r="G3859" s="151"/>
      <c r="H3859" s="36"/>
    </row>
    <row r="3860" spans="2:8" x14ac:dyDescent="0.3">
      <c r="B3860" s="155"/>
      <c r="C3860" s="151"/>
      <c r="D3860" s="151"/>
      <c r="E3860" s="152"/>
      <c r="F3860" s="151"/>
      <c r="G3860" s="151"/>
      <c r="H3860" s="36"/>
    </row>
    <row r="3861" spans="2:8" x14ac:dyDescent="0.3">
      <c r="B3861" s="155"/>
      <c r="C3861" s="151"/>
      <c r="D3861" s="151"/>
      <c r="E3861" s="152"/>
      <c r="F3861" s="151"/>
      <c r="G3861" s="151"/>
      <c r="H3861" s="36"/>
    </row>
    <row r="3862" spans="2:8" x14ac:dyDescent="0.3">
      <c r="B3862" s="155"/>
      <c r="C3862" s="151"/>
      <c r="D3862" s="151"/>
      <c r="E3862" s="152"/>
      <c r="F3862" s="151"/>
      <c r="G3862" s="151"/>
      <c r="H3862" s="36"/>
    </row>
    <row r="3863" spans="2:8" x14ac:dyDescent="0.3">
      <c r="B3863" s="155"/>
      <c r="C3863" s="151"/>
      <c r="D3863" s="151"/>
      <c r="E3863" s="152"/>
      <c r="F3863" s="151"/>
      <c r="G3863" s="151"/>
      <c r="H3863" s="36"/>
    </row>
    <row r="3864" spans="2:8" x14ac:dyDescent="0.3">
      <c r="B3864" s="155"/>
      <c r="C3864" s="151"/>
      <c r="D3864" s="151"/>
      <c r="E3864" s="152"/>
      <c r="F3864" s="151"/>
      <c r="G3864" s="151"/>
      <c r="H3864" s="36"/>
    </row>
    <row r="3865" spans="2:8" x14ac:dyDescent="0.3">
      <c r="B3865" s="155"/>
      <c r="C3865" s="151"/>
      <c r="D3865" s="151"/>
      <c r="E3865" s="152"/>
      <c r="F3865" s="151"/>
      <c r="G3865" s="151"/>
      <c r="H3865" s="36"/>
    </row>
    <row r="3866" spans="2:8" x14ac:dyDescent="0.3">
      <c r="B3866" s="155"/>
      <c r="C3866" s="151"/>
      <c r="D3866" s="151"/>
      <c r="E3866" s="152"/>
      <c r="F3866" s="151"/>
      <c r="G3866" s="151"/>
      <c r="H3866" s="36"/>
    </row>
    <row r="3867" spans="2:8" x14ac:dyDescent="0.3">
      <c r="B3867" s="155"/>
      <c r="C3867" s="151"/>
      <c r="D3867" s="151"/>
      <c r="E3867" s="152"/>
      <c r="F3867" s="151"/>
      <c r="G3867" s="151"/>
      <c r="H3867" s="36"/>
    </row>
    <row r="3868" spans="2:8" x14ac:dyDescent="0.3">
      <c r="B3868" s="155"/>
      <c r="C3868" s="151"/>
      <c r="D3868" s="151"/>
      <c r="E3868" s="152"/>
      <c r="F3868" s="151"/>
      <c r="G3868" s="151"/>
      <c r="H3868" s="36"/>
    </row>
    <row r="3869" spans="2:8" x14ac:dyDescent="0.3">
      <c r="B3869" s="155"/>
      <c r="C3869" s="151"/>
      <c r="D3869" s="151"/>
      <c r="E3869" s="152"/>
      <c r="F3869" s="151"/>
      <c r="G3869" s="151"/>
      <c r="H3869" s="36"/>
    </row>
    <row r="3870" spans="2:8" x14ac:dyDescent="0.3">
      <c r="B3870" s="155"/>
      <c r="C3870" s="151"/>
      <c r="D3870" s="151"/>
      <c r="E3870" s="152"/>
      <c r="F3870" s="151"/>
      <c r="G3870" s="151"/>
      <c r="H3870" s="36"/>
    </row>
    <row r="3871" spans="2:8" x14ac:dyDescent="0.3">
      <c r="B3871" s="155"/>
      <c r="C3871" s="151"/>
      <c r="D3871" s="151"/>
      <c r="E3871" s="152"/>
      <c r="F3871" s="151"/>
      <c r="G3871" s="151"/>
      <c r="H3871" s="36"/>
    </row>
    <row r="3872" spans="2:8" x14ac:dyDescent="0.3">
      <c r="B3872" s="155"/>
      <c r="C3872" s="151"/>
      <c r="D3872" s="151"/>
      <c r="E3872" s="152"/>
      <c r="F3872" s="151"/>
      <c r="G3872" s="151"/>
      <c r="H3872" s="36"/>
    </row>
    <row r="3873" spans="2:8" x14ac:dyDescent="0.3">
      <c r="B3873" s="155"/>
      <c r="C3873" s="151"/>
      <c r="D3873" s="151"/>
      <c r="E3873" s="152"/>
      <c r="F3873" s="151"/>
      <c r="G3873" s="151"/>
      <c r="H3873" s="36"/>
    </row>
    <row r="3874" spans="2:8" x14ac:dyDescent="0.3">
      <c r="B3874" s="155"/>
      <c r="C3874" s="151"/>
      <c r="D3874" s="151"/>
      <c r="E3874" s="152"/>
      <c r="F3874" s="151"/>
      <c r="G3874" s="151"/>
      <c r="H3874" s="36"/>
    </row>
    <row r="3875" spans="2:8" x14ac:dyDescent="0.3">
      <c r="B3875" s="155"/>
      <c r="C3875" s="151"/>
      <c r="D3875" s="151"/>
      <c r="E3875" s="152"/>
      <c r="F3875" s="151"/>
      <c r="G3875" s="151"/>
      <c r="H3875" s="36"/>
    </row>
    <row r="3876" spans="2:8" x14ac:dyDescent="0.3">
      <c r="B3876" s="155"/>
      <c r="C3876" s="151"/>
      <c r="D3876" s="151"/>
      <c r="E3876" s="152"/>
      <c r="F3876" s="151"/>
      <c r="G3876" s="151"/>
      <c r="H3876" s="36"/>
    </row>
    <row r="3877" spans="2:8" x14ac:dyDescent="0.3">
      <c r="B3877" s="155"/>
      <c r="C3877" s="151"/>
      <c r="D3877" s="151"/>
      <c r="E3877" s="152"/>
      <c r="F3877" s="151"/>
      <c r="G3877" s="151"/>
      <c r="H3877" s="36"/>
    </row>
    <row r="3878" spans="2:8" x14ac:dyDescent="0.3">
      <c r="B3878" s="155"/>
      <c r="C3878" s="151"/>
      <c r="D3878" s="151"/>
      <c r="E3878" s="152"/>
      <c r="F3878" s="151"/>
      <c r="G3878" s="151"/>
      <c r="H3878" s="36"/>
    </row>
    <row r="3879" spans="2:8" x14ac:dyDescent="0.3">
      <c r="B3879" s="155"/>
      <c r="C3879" s="151"/>
      <c r="D3879" s="151"/>
      <c r="E3879" s="152"/>
      <c r="F3879" s="151"/>
      <c r="G3879" s="151"/>
      <c r="H3879" s="36"/>
    </row>
    <row r="3880" spans="2:8" x14ac:dyDescent="0.3">
      <c r="B3880" s="155"/>
      <c r="C3880" s="151"/>
      <c r="D3880" s="151"/>
      <c r="E3880" s="152"/>
      <c r="F3880" s="151"/>
      <c r="G3880" s="151"/>
      <c r="H3880" s="36"/>
    </row>
    <row r="3881" spans="2:8" x14ac:dyDescent="0.3">
      <c r="B3881" s="155"/>
      <c r="C3881" s="151"/>
      <c r="D3881" s="151"/>
      <c r="E3881" s="152"/>
      <c r="F3881" s="151"/>
      <c r="G3881" s="151"/>
      <c r="H3881" s="36"/>
    </row>
    <row r="3882" spans="2:8" x14ac:dyDescent="0.3">
      <c r="B3882" s="155"/>
      <c r="C3882" s="151"/>
      <c r="D3882" s="151"/>
      <c r="E3882" s="152"/>
      <c r="F3882" s="151"/>
      <c r="G3882" s="151"/>
      <c r="H3882" s="36"/>
    </row>
    <row r="3883" spans="2:8" x14ac:dyDescent="0.3">
      <c r="B3883" s="155"/>
      <c r="C3883" s="151"/>
      <c r="D3883" s="151"/>
      <c r="E3883" s="152"/>
      <c r="F3883" s="151"/>
      <c r="G3883" s="151"/>
      <c r="H3883" s="36"/>
    </row>
    <row r="3884" spans="2:8" x14ac:dyDescent="0.3">
      <c r="B3884" s="155"/>
      <c r="C3884" s="151"/>
      <c r="D3884" s="151"/>
      <c r="E3884" s="152"/>
      <c r="F3884" s="151"/>
      <c r="G3884" s="151"/>
      <c r="H3884" s="36"/>
    </row>
    <row r="3885" spans="2:8" x14ac:dyDescent="0.3">
      <c r="B3885" s="155"/>
      <c r="C3885" s="151"/>
      <c r="D3885" s="151"/>
      <c r="E3885" s="152"/>
      <c r="F3885" s="151"/>
      <c r="G3885" s="151"/>
      <c r="H3885" s="36"/>
    </row>
    <row r="3886" spans="2:8" x14ac:dyDescent="0.3">
      <c r="B3886" s="155"/>
      <c r="C3886" s="151"/>
      <c r="D3886" s="151"/>
      <c r="E3886" s="152"/>
      <c r="F3886" s="151"/>
      <c r="G3886" s="151"/>
      <c r="H3886" s="36"/>
    </row>
    <row r="3887" spans="2:8" x14ac:dyDescent="0.3">
      <c r="B3887" s="155"/>
      <c r="C3887" s="151"/>
      <c r="D3887" s="151"/>
      <c r="E3887" s="152"/>
      <c r="F3887" s="151"/>
      <c r="G3887" s="151"/>
      <c r="H3887" s="36"/>
    </row>
    <row r="3888" spans="2:8" x14ac:dyDescent="0.3">
      <c r="B3888" s="155"/>
      <c r="C3888" s="151"/>
      <c r="D3888" s="151"/>
      <c r="E3888" s="152"/>
      <c r="F3888" s="151"/>
      <c r="G3888" s="151"/>
      <c r="H3888" s="36"/>
    </row>
    <row r="3889" spans="2:8" x14ac:dyDescent="0.3">
      <c r="B3889" s="155"/>
      <c r="C3889" s="151"/>
      <c r="D3889" s="151"/>
      <c r="E3889" s="152"/>
      <c r="F3889" s="151"/>
      <c r="G3889" s="151"/>
      <c r="H3889" s="36"/>
    </row>
    <row r="3890" spans="2:8" x14ac:dyDescent="0.3">
      <c r="B3890" s="155"/>
      <c r="C3890" s="151"/>
      <c r="D3890" s="151"/>
      <c r="E3890" s="152"/>
      <c r="F3890" s="151"/>
      <c r="G3890" s="151"/>
      <c r="H3890" s="36"/>
    </row>
    <row r="3891" spans="2:8" x14ac:dyDescent="0.3">
      <c r="B3891" s="155"/>
      <c r="C3891" s="151"/>
      <c r="D3891" s="151"/>
      <c r="E3891" s="152"/>
      <c r="F3891" s="151"/>
      <c r="G3891" s="151"/>
      <c r="H3891" s="36"/>
    </row>
    <row r="3892" spans="2:8" x14ac:dyDescent="0.3">
      <c r="B3892" s="155"/>
      <c r="C3892" s="151"/>
      <c r="D3892" s="151"/>
      <c r="E3892" s="152"/>
      <c r="F3892" s="151"/>
      <c r="G3892" s="151"/>
      <c r="H3892" s="36"/>
    </row>
    <row r="3893" spans="2:8" x14ac:dyDescent="0.3">
      <c r="B3893" s="155"/>
      <c r="C3893" s="151"/>
      <c r="D3893" s="151"/>
      <c r="E3893" s="152"/>
      <c r="F3893" s="151"/>
      <c r="G3893" s="151"/>
      <c r="H3893" s="36"/>
    </row>
    <row r="3894" spans="2:8" x14ac:dyDescent="0.3">
      <c r="B3894" s="155"/>
      <c r="C3894" s="151"/>
      <c r="D3894" s="151"/>
      <c r="E3894" s="152"/>
      <c r="F3894" s="151"/>
      <c r="G3894" s="151"/>
      <c r="H3894" s="36"/>
    </row>
    <row r="3895" spans="2:8" x14ac:dyDescent="0.3">
      <c r="B3895" s="155"/>
      <c r="C3895" s="151"/>
      <c r="D3895" s="151"/>
      <c r="E3895" s="152"/>
      <c r="F3895" s="151"/>
      <c r="G3895" s="151"/>
      <c r="H3895" s="36"/>
    </row>
    <row r="3896" spans="2:8" x14ac:dyDescent="0.3">
      <c r="B3896" s="155"/>
      <c r="C3896" s="151"/>
      <c r="D3896" s="151"/>
      <c r="E3896" s="152"/>
      <c r="F3896" s="151"/>
      <c r="G3896" s="151"/>
      <c r="H3896" s="36"/>
    </row>
    <row r="3897" spans="2:8" x14ac:dyDescent="0.3">
      <c r="B3897" s="155"/>
      <c r="C3897" s="151"/>
      <c r="D3897" s="151"/>
      <c r="E3897" s="152"/>
      <c r="F3897" s="151"/>
      <c r="G3897" s="151"/>
      <c r="H3897" s="36"/>
    </row>
    <row r="3898" spans="2:8" x14ac:dyDescent="0.3">
      <c r="B3898" s="155"/>
      <c r="C3898" s="151"/>
      <c r="D3898" s="151"/>
      <c r="E3898" s="152"/>
      <c r="F3898" s="151"/>
      <c r="G3898" s="151"/>
      <c r="H3898" s="36"/>
    </row>
    <row r="3899" spans="2:8" x14ac:dyDescent="0.3">
      <c r="B3899" s="155"/>
      <c r="C3899" s="151"/>
      <c r="D3899" s="151"/>
      <c r="E3899" s="152"/>
      <c r="F3899" s="151"/>
      <c r="G3899" s="151"/>
      <c r="H3899" s="36"/>
    </row>
    <row r="3900" spans="2:8" x14ac:dyDescent="0.3">
      <c r="B3900" s="155"/>
      <c r="C3900" s="151"/>
      <c r="D3900" s="151"/>
      <c r="E3900" s="152"/>
      <c r="F3900" s="151"/>
      <c r="G3900" s="151"/>
      <c r="H3900" s="36"/>
    </row>
    <row r="3901" spans="2:8" x14ac:dyDescent="0.3">
      <c r="B3901" s="155"/>
      <c r="C3901" s="151"/>
      <c r="D3901" s="151"/>
      <c r="E3901" s="152"/>
      <c r="F3901" s="151"/>
      <c r="G3901" s="151"/>
      <c r="H3901" s="36"/>
    </row>
    <row r="3902" spans="2:8" x14ac:dyDescent="0.3">
      <c r="B3902" s="155"/>
      <c r="C3902" s="151"/>
      <c r="D3902" s="151"/>
      <c r="E3902" s="152"/>
      <c r="F3902" s="151"/>
      <c r="G3902" s="151"/>
      <c r="H3902" s="36"/>
    </row>
    <row r="3903" spans="2:8" x14ac:dyDescent="0.3">
      <c r="B3903" s="155"/>
      <c r="C3903" s="151"/>
      <c r="D3903" s="151"/>
      <c r="E3903" s="152"/>
      <c r="F3903" s="151"/>
      <c r="G3903" s="151"/>
      <c r="H3903" s="36"/>
    </row>
    <row r="3904" spans="2:8" x14ac:dyDescent="0.3">
      <c r="B3904" s="155"/>
      <c r="C3904" s="151"/>
      <c r="D3904" s="151"/>
      <c r="E3904" s="152"/>
      <c r="F3904" s="151"/>
      <c r="G3904" s="151"/>
      <c r="H3904" s="36"/>
    </row>
    <row r="3905" spans="2:8" x14ac:dyDescent="0.3">
      <c r="B3905" s="155"/>
      <c r="C3905" s="151"/>
      <c r="D3905" s="151"/>
      <c r="E3905" s="152"/>
      <c r="F3905" s="151"/>
      <c r="G3905" s="151"/>
      <c r="H3905" s="36"/>
    </row>
    <row r="3906" spans="2:8" x14ac:dyDescent="0.3">
      <c r="B3906" s="155"/>
      <c r="C3906" s="151"/>
      <c r="D3906" s="151"/>
      <c r="E3906" s="152"/>
      <c r="F3906" s="151"/>
      <c r="G3906" s="151"/>
      <c r="H3906" s="36"/>
    </row>
    <row r="3907" spans="2:8" x14ac:dyDescent="0.3">
      <c r="B3907" s="155"/>
      <c r="C3907" s="151"/>
      <c r="D3907" s="151"/>
      <c r="E3907" s="152"/>
      <c r="F3907" s="151"/>
      <c r="G3907" s="151"/>
      <c r="H3907" s="36"/>
    </row>
    <row r="3908" spans="2:8" x14ac:dyDescent="0.3">
      <c r="B3908" s="155"/>
      <c r="C3908" s="151"/>
      <c r="D3908" s="151"/>
      <c r="E3908" s="152"/>
      <c r="F3908" s="151"/>
      <c r="G3908" s="151"/>
      <c r="H3908" s="36"/>
    </row>
    <row r="3909" spans="2:8" x14ac:dyDescent="0.3">
      <c r="B3909" s="155"/>
      <c r="C3909" s="151"/>
      <c r="D3909" s="151"/>
      <c r="E3909" s="152"/>
      <c r="F3909" s="151"/>
      <c r="G3909" s="151"/>
      <c r="H3909" s="36"/>
    </row>
    <row r="3910" spans="2:8" x14ac:dyDescent="0.3">
      <c r="B3910" s="155"/>
      <c r="C3910" s="151"/>
      <c r="D3910" s="151"/>
      <c r="E3910" s="152"/>
      <c r="F3910" s="151"/>
      <c r="G3910" s="151"/>
      <c r="H3910" s="36"/>
    </row>
    <row r="3911" spans="2:8" x14ac:dyDescent="0.3">
      <c r="B3911" s="155"/>
      <c r="C3911" s="151"/>
      <c r="D3911" s="151"/>
      <c r="E3911" s="152"/>
      <c r="F3911" s="151"/>
      <c r="G3911" s="151"/>
      <c r="H3911" s="36"/>
    </row>
    <row r="3912" spans="2:8" x14ac:dyDescent="0.3">
      <c r="B3912" s="155"/>
      <c r="C3912" s="151"/>
      <c r="D3912" s="151"/>
      <c r="E3912" s="152"/>
      <c r="F3912" s="151"/>
      <c r="G3912" s="151"/>
      <c r="H3912" s="36"/>
    </row>
    <row r="3913" spans="2:8" x14ac:dyDescent="0.3">
      <c r="B3913" s="155"/>
      <c r="C3913" s="151"/>
      <c r="D3913" s="151"/>
      <c r="E3913" s="152"/>
      <c r="F3913" s="151"/>
      <c r="G3913" s="151"/>
      <c r="H3913" s="36"/>
    </row>
    <row r="3914" spans="2:8" x14ac:dyDescent="0.3">
      <c r="B3914" s="155"/>
      <c r="C3914" s="151"/>
      <c r="D3914" s="151"/>
      <c r="E3914" s="152"/>
      <c r="F3914" s="151"/>
      <c r="G3914" s="151"/>
      <c r="H3914" s="36"/>
    </row>
    <row r="3915" spans="2:8" x14ac:dyDescent="0.3">
      <c r="B3915" s="155"/>
      <c r="C3915" s="151"/>
      <c r="D3915" s="151"/>
      <c r="E3915" s="152"/>
      <c r="F3915" s="151"/>
      <c r="G3915" s="151"/>
      <c r="H3915" s="36"/>
    </row>
    <row r="3916" spans="2:8" x14ac:dyDescent="0.3">
      <c r="B3916" s="155"/>
      <c r="C3916" s="151"/>
      <c r="D3916" s="151"/>
      <c r="E3916" s="152"/>
      <c r="F3916" s="151"/>
      <c r="G3916" s="151"/>
      <c r="H3916" s="36"/>
    </row>
    <row r="3917" spans="2:8" x14ac:dyDescent="0.3">
      <c r="B3917" s="155"/>
      <c r="C3917" s="151"/>
      <c r="D3917" s="151"/>
      <c r="E3917" s="152"/>
      <c r="F3917" s="151"/>
      <c r="G3917" s="151"/>
      <c r="H3917" s="36"/>
    </row>
    <row r="3918" spans="2:8" x14ac:dyDescent="0.3">
      <c r="B3918" s="155"/>
      <c r="C3918" s="151"/>
      <c r="D3918" s="151"/>
      <c r="E3918" s="152"/>
      <c r="F3918" s="151"/>
      <c r="G3918" s="151"/>
      <c r="H3918" s="36"/>
    </row>
    <row r="3919" spans="2:8" x14ac:dyDescent="0.3">
      <c r="B3919" s="155"/>
      <c r="C3919" s="151"/>
      <c r="D3919" s="151"/>
      <c r="E3919" s="152"/>
      <c r="F3919" s="151"/>
      <c r="G3919" s="151"/>
      <c r="H3919" s="36"/>
    </row>
    <row r="3920" spans="2:8" x14ac:dyDescent="0.3">
      <c r="B3920" s="155"/>
      <c r="C3920" s="151"/>
      <c r="D3920" s="151"/>
      <c r="E3920" s="152"/>
      <c r="F3920" s="151"/>
      <c r="G3920" s="151"/>
      <c r="H3920" s="36"/>
    </row>
    <row r="3921" spans="2:8" x14ac:dyDescent="0.3">
      <c r="B3921" s="155"/>
      <c r="C3921" s="151"/>
      <c r="D3921" s="151"/>
      <c r="E3921" s="152"/>
      <c r="F3921" s="151"/>
      <c r="G3921" s="151"/>
      <c r="H3921" s="36"/>
    </row>
    <row r="3922" spans="2:8" x14ac:dyDescent="0.3">
      <c r="B3922" s="155"/>
      <c r="C3922" s="151"/>
      <c r="D3922" s="151"/>
      <c r="E3922" s="152"/>
      <c r="F3922" s="151"/>
      <c r="G3922" s="151"/>
      <c r="H3922" s="36"/>
    </row>
    <row r="3923" spans="2:8" x14ac:dyDescent="0.3">
      <c r="B3923" s="155"/>
      <c r="C3923" s="151"/>
      <c r="D3923" s="151"/>
      <c r="E3923" s="152"/>
      <c r="F3923" s="151"/>
      <c r="G3923" s="151"/>
      <c r="H3923" s="36"/>
    </row>
    <row r="3924" spans="2:8" x14ac:dyDescent="0.3">
      <c r="B3924" s="155"/>
      <c r="C3924" s="151"/>
      <c r="D3924" s="151"/>
      <c r="E3924" s="152"/>
      <c r="F3924" s="151"/>
      <c r="G3924" s="151"/>
      <c r="H3924" s="36"/>
    </row>
    <row r="3925" spans="2:8" x14ac:dyDescent="0.3">
      <c r="B3925" s="155"/>
      <c r="C3925" s="151"/>
      <c r="D3925" s="151"/>
      <c r="E3925" s="152"/>
      <c r="F3925" s="151"/>
      <c r="G3925" s="151"/>
      <c r="H3925" s="36"/>
    </row>
    <row r="3926" spans="2:8" x14ac:dyDescent="0.3">
      <c r="B3926" s="155"/>
      <c r="C3926" s="151"/>
      <c r="D3926" s="151"/>
      <c r="E3926" s="152"/>
      <c r="F3926" s="151"/>
      <c r="G3926" s="151"/>
      <c r="H3926" s="36"/>
    </row>
    <row r="3927" spans="2:8" x14ac:dyDescent="0.3">
      <c r="B3927" s="155"/>
      <c r="C3927" s="151"/>
      <c r="D3927" s="151"/>
      <c r="E3927" s="152"/>
      <c r="F3927" s="151"/>
      <c r="G3927" s="151"/>
      <c r="H3927" s="36"/>
    </row>
    <row r="3928" spans="2:8" x14ac:dyDescent="0.3">
      <c r="B3928" s="155"/>
      <c r="C3928" s="151"/>
      <c r="D3928" s="151"/>
      <c r="E3928" s="152"/>
      <c r="F3928" s="151"/>
      <c r="G3928" s="151"/>
      <c r="H3928" s="36"/>
    </row>
    <row r="3929" spans="2:8" x14ac:dyDescent="0.3">
      <c r="B3929" s="155"/>
      <c r="C3929" s="151"/>
      <c r="D3929" s="151"/>
      <c r="E3929" s="152"/>
      <c r="F3929" s="151"/>
      <c r="G3929" s="151"/>
      <c r="H3929" s="36"/>
    </row>
    <row r="3930" spans="2:8" x14ac:dyDescent="0.3">
      <c r="B3930" s="155"/>
      <c r="C3930" s="151"/>
      <c r="D3930" s="151"/>
      <c r="E3930" s="152"/>
      <c r="F3930" s="151"/>
      <c r="G3930" s="151"/>
      <c r="H3930" s="36"/>
    </row>
    <row r="3931" spans="2:8" x14ac:dyDescent="0.3">
      <c r="B3931" s="155"/>
      <c r="C3931" s="151"/>
      <c r="D3931" s="151"/>
      <c r="E3931" s="152"/>
      <c r="F3931" s="151"/>
      <c r="G3931" s="151"/>
      <c r="H3931" s="36"/>
    </row>
    <row r="3932" spans="2:8" x14ac:dyDescent="0.3">
      <c r="B3932" s="155"/>
      <c r="C3932" s="151"/>
      <c r="D3932" s="151"/>
      <c r="E3932" s="152"/>
      <c r="F3932" s="151"/>
      <c r="G3932" s="151"/>
      <c r="H3932" s="36"/>
    </row>
    <row r="3933" spans="2:8" x14ac:dyDescent="0.3">
      <c r="B3933" s="155"/>
      <c r="C3933" s="151"/>
      <c r="D3933" s="151"/>
      <c r="E3933" s="152"/>
      <c r="F3933" s="151"/>
      <c r="G3933" s="151"/>
      <c r="H3933" s="36"/>
    </row>
    <row r="3934" spans="2:8" x14ac:dyDescent="0.3">
      <c r="B3934" s="155"/>
      <c r="C3934" s="151"/>
      <c r="D3934" s="151"/>
      <c r="E3934" s="152"/>
      <c r="F3934" s="151"/>
      <c r="G3934" s="151"/>
      <c r="H3934" s="36"/>
    </row>
    <row r="3935" spans="2:8" x14ac:dyDescent="0.3">
      <c r="B3935" s="155"/>
      <c r="C3935" s="151"/>
      <c r="D3935" s="151"/>
      <c r="E3935" s="152"/>
      <c r="F3935" s="151"/>
      <c r="G3935" s="151"/>
      <c r="H3935" s="36"/>
    </row>
    <row r="3936" spans="2:8" x14ac:dyDescent="0.3">
      <c r="B3936" s="155"/>
      <c r="C3936" s="151"/>
      <c r="D3936" s="151"/>
      <c r="E3936" s="152"/>
      <c r="F3936" s="151"/>
      <c r="G3936" s="151"/>
      <c r="H3936" s="36"/>
    </row>
    <row r="3937" spans="2:8" x14ac:dyDescent="0.3">
      <c r="B3937" s="155"/>
      <c r="C3937" s="151"/>
      <c r="D3937" s="151"/>
      <c r="E3937" s="152"/>
      <c r="F3937" s="151"/>
      <c r="G3937" s="151"/>
      <c r="H3937" s="36"/>
    </row>
    <row r="3938" spans="2:8" x14ac:dyDescent="0.3">
      <c r="B3938" s="155"/>
      <c r="C3938" s="151"/>
      <c r="D3938" s="151"/>
      <c r="E3938" s="152"/>
      <c r="F3938" s="151"/>
      <c r="G3938" s="151"/>
      <c r="H3938" s="36"/>
    </row>
    <row r="3939" spans="2:8" x14ac:dyDescent="0.3">
      <c r="B3939" s="155"/>
      <c r="C3939" s="151"/>
      <c r="D3939" s="151"/>
      <c r="E3939" s="152"/>
      <c r="F3939" s="151"/>
      <c r="G3939" s="151"/>
      <c r="H3939" s="36"/>
    </row>
    <row r="3940" spans="2:8" x14ac:dyDescent="0.3">
      <c r="B3940" s="155"/>
      <c r="C3940" s="151"/>
      <c r="D3940" s="151"/>
      <c r="E3940" s="152"/>
      <c r="F3940" s="151"/>
      <c r="G3940" s="151"/>
      <c r="H3940" s="36"/>
    </row>
    <row r="3941" spans="2:8" x14ac:dyDescent="0.3">
      <c r="B3941" s="155"/>
      <c r="C3941" s="151"/>
      <c r="D3941" s="151"/>
      <c r="E3941" s="152"/>
      <c r="F3941" s="151"/>
      <c r="G3941" s="151"/>
      <c r="H3941" s="36"/>
    </row>
    <row r="3942" spans="2:8" x14ac:dyDescent="0.3">
      <c r="B3942" s="155"/>
      <c r="C3942" s="151"/>
      <c r="D3942" s="151"/>
      <c r="E3942" s="152"/>
      <c r="F3942" s="151"/>
      <c r="G3942" s="151"/>
      <c r="H3942" s="36"/>
    </row>
    <row r="3943" spans="2:8" x14ac:dyDescent="0.3">
      <c r="B3943" s="155"/>
      <c r="C3943" s="151"/>
      <c r="D3943" s="151"/>
      <c r="E3943" s="152"/>
      <c r="F3943" s="151"/>
      <c r="G3943" s="151"/>
      <c r="H3943" s="36"/>
    </row>
    <row r="3944" spans="2:8" x14ac:dyDescent="0.3">
      <c r="B3944" s="155"/>
      <c r="C3944" s="151"/>
      <c r="D3944" s="151"/>
      <c r="E3944" s="152"/>
      <c r="F3944" s="151"/>
      <c r="G3944" s="151"/>
      <c r="H3944" s="36"/>
    </row>
    <row r="3945" spans="2:8" x14ac:dyDescent="0.3">
      <c r="B3945" s="155"/>
      <c r="C3945" s="151"/>
      <c r="D3945" s="151"/>
      <c r="E3945" s="152"/>
      <c r="F3945" s="151"/>
      <c r="G3945" s="151"/>
      <c r="H3945" s="36"/>
    </row>
    <row r="3946" spans="2:8" x14ac:dyDescent="0.3">
      <c r="B3946" s="155"/>
      <c r="C3946" s="151"/>
      <c r="D3946" s="151"/>
      <c r="E3946" s="152"/>
      <c r="F3946" s="151"/>
      <c r="G3946" s="151"/>
      <c r="H3946" s="36"/>
    </row>
    <row r="3947" spans="2:8" x14ac:dyDescent="0.3">
      <c r="B3947" s="155"/>
      <c r="C3947" s="151"/>
      <c r="D3947" s="151"/>
      <c r="E3947" s="152"/>
      <c r="F3947" s="151"/>
      <c r="G3947" s="151"/>
      <c r="H3947" s="36"/>
    </row>
    <row r="3948" spans="2:8" x14ac:dyDescent="0.3">
      <c r="B3948" s="155"/>
      <c r="C3948" s="151"/>
      <c r="D3948" s="151"/>
      <c r="E3948" s="152"/>
      <c r="F3948" s="151"/>
      <c r="G3948" s="151"/>
      <c r="H3948" s="36"/>
    </row>
    <row r="3949" spans="2:8" x14ac:dyDescent="0.3">
      <c r="B3949" s="155"/>
      <c r="C3949" s="151"/>
      <c r="D3949" s="151"/>
      <c r="E3949" s="152"/>
      <c r="F3949" s="151"/>
      <c r="G3949" s="151"/>
      <c r="H3949" s="36"/>
    </row>
    <row r="3950" spans="2:8" x14ac:dyDescent="0.3">
      <c r="B3950" s="155"/>
      <c r="C3950" s="151"/>
      <c r="D3950" s="151"/>
      <c r="E3950" s="152"/>
      <c r="F3950" s="151"/>
      <c r="G3950" s="151"/>
      <c r="H3950" s="36"/>
    </row>
    <row r="3951" spans="2:8" x14ac:dyDescent="0.3">
      <c r="B3951" s="155"/>
      <c r="C3951" s="151"/>
      <c r="D3951" s="151"/>
      <c r="E3951" s="152"/>
      <c r="F3951" s="151"/>
      <c r="G3951" s="151"/>
      <c r="H3951" s="36"/>
    </row>
    <row r="3952" spans="2:8" x14ac:dyDescent="0.3">
      <c r="B3952" s="155"/>
      <c r="C3952" s="151"/>
      <c r="D3952" s="151"/>
      <c r="E3952" s="152"/>
      <c r="F3952" s="151"/>
      <c r="G3952" s="151"/>
      <c r="H3952" s="36"/>
    </row>
    <row r="3953" spans="2:8" x14ac:dyDescent="0.3">
      <c r="B3953" s="155"/>
      <c r="C3953" s="151"/>
      <c r="D3953" s="151"/>
      <c r="E3953" s="152"/>
      <c r="F3953" s="151"/>
      <c r="G3953" s="151"/>
      <c r="H3953" s="36"/>
    </row>
    <row r="3954" spans="2:8" x14ac:dyDescent="0.3">
      <c r="B3954" s="155"/>
      <c r="C3954" s="151"/>
      <c r="D3954" s="151"/>
      <c r="E3954" s="152"/>
      <c r="F3954" s="151"/>
      <c r="G3954" s="151"/>
      <c r="H3954" s="36"/>
    </row>
    <row r="3955" spans="2:8" x14ac:dyDescent="0.3">
      <c r="B3955" s="155"/>
      <c r="C3955" s="151"/>
      <c r="D3955" s="151"/>
      <c r="E3955" s="152"/>
      <c r="F3955" s="151"/>
      <c r="G3955" s="151"/>
      <c r="H3955" s="36"/>
    </row>
    <row r="3956" spans="2:8" x14ac:dyDescent="0.3">
      <c r="B3956" s="155"/>
      <c r="C3956" s="151"/>
      <c r="D3956" s="151"/>
      <c r="E3956" s="152"/>
      <c r="F3956" s="151"/>
      <c r="G3956" s="151"/>
      <c r="H3956" s="36"/>
    </row>
    <row r="3957" spans="2:8" x14ac:dyDescent="0.3">
      <c r="B3957" s="155"/>
      <c r="C3957" s="151"/>
      <c r="D3957" s="151"/>
      <c r="E3957" s="152"/>
      <c r="F3957" s="151"/>
      <c r="G3957" s="151"/>
      <c r="H3957" s="36"/>
    </row>
    <row r="3958" spans="2:8" x14ac:dyDescent="0.3">
      <c r="B3958" s="155"/>
      <c r="C3958" s="151"/>
      <c r="D3958" s="151"/>
      <c r="E3958" s="152"/>
      <c r="F3958" s="151"/>
      <c r="G3958" s="151"/>
      <c r="H3958" s="36"/>
    </row>
    <row r="3959" spans="2:8" x14ac:dyDescent="0.3">
      <c r="B3959" s="155"/>
      <c r="C3959" s="151"/>
      <c r="D3959" s="151"/>
      <c r="E3959" s="152"/>
      <c r="F3959" s="151"/>
      <c r="G3959" s="151"/>
      <c r="H3959" s="36"/>
    </row>
    <row r="3960" spans="2:8" x14ac:dyDescent="0.3">
      <c r="B3960" s="155"/>
      <c r="C3960" s="151"/>
      <c r="D3960" s="151"/>
      <c r="E3960" s="152"/>
      <c r="F3960" s="151"/>
      <c r="G3960" s="151"/>
      <c r="H3960" s="36"/>
    </row>
    <row r="3961" spans="2:8" x14ac:dyDescent="0.3">
      <c r="B3961" s="155"/>
      <c r="C3961" s="151"/>
      <c r="D3961" s="151"/>
      <c r="E3961" s="152"/>
      <c r="F3961" s="151"/>
      <c r="G3961" s="151"/>
      <c r="H3961" s="36"/>
    </row>
    <row r="3962" spans="2:8" x14ac:dyDescent="0.3">
      <c r="B3962" s="155"/>
      <c r="C3962" s="151"/>
      <c r="D3962" s="151"/>
      <c r="E3962" s="152"/>
      <c r="F3962" s="151"/>
      <c r="G3962" s="151"/>
      <c r="H3962" s="36"/>
    </row>
    <row r="3963" spans="2:8" x14ac:dyDescent="0.3">
      <c r="B3963" s="155"/>
      <c r="C3963" s="151"/>
      <c r="D3963" s="151"/>
      <c r="E3963" s="152"/>
      <c r="F3963" s="151"/>
      <c r="G3963" s="151"/>
      <c r="H3963" s="36"/>
    </row>
    <row r="3964" spans="2:8" x14ac:dyDescent="0.3">
      <c r="B3964" s="155"/>
      <c r="C3964" s="151"/>
      <c r="D3964" s="151"/>
      <c r="E3964" s="152"/>
      <c r="F3964" s="151"/>
      <c r="G3964" s="151"/>
      <c r="H3964" s="36"/>
    </row>
    <row r="3965" spans="2:8" x14ac:dyDescent="0.3">
      <c r="B3965" s="155"/>
      <c r="C3965" s="151"/>
      <c r="D3965" s="151"/>
      <c r="E3965" s="152"/>
      <c r="F3965" s="151"/>
      <c r="G3965" s="151"/>
      <c r="H3965" s="36"/>
    </row>
    <row r="3966" spans="2:8" x14ac:dyDescent="0.3">
      <c r="B3966" s="155"/>
      <c r="C3966" s="151"/>
      <c r="D3966" s="151"/>
      <c r="E3966" s="152"/>
      <c r="F3966" s="151"/>
      <c r="G3966" s="151"/>
      <c r="H3966" s="36"/>
    </row>
    <row r="3967" spans="2:8" x14ac:dyDescent="0.3">
      <c r="B3967" s="155"/>
      <c r="C3967" s="151"/>
      <c r="D3967" s="151"/>
      <c r="E3967" s="152"/>
      <c r="F3967" s="151"/>
      <c r="G3967" s="151"/>
      <c r="H3967" s="36"/>
    </row>
    <row r="3968" spans="2:8" x14ac:dyDescent="0.3">
      <c r="B3968" s="155"/>
      <c r="C3968" s="151"/>
      <c r="D3968" s="151"/>
      <c r="E3968" s="152"/>
      <c r="F3968" s="151"/>
      <c r="G3968" s="151"/>
      <c r="H3968" s="36"/>
    </row>
    <row r="3969" spans="2:8" x14ac:dyDescent="0.3">
      <c r="B3969" s="155"/>
      <c r="C3969" s="151"/>
      <c r="D3969" s="151"/>
      <c r="E3969" s="152"/>
      <c r="F3969" s="151"/>
      <c r="G3969" s="151"/>
      <c r="H3969" s="36"/>
    </row>
    <row r="3970" spans="2:8" x14ac:dyDescent="0.3">
      <c r="B3970" s="155"/>
      <c r="C3970" s="151"/>
      <c r="D3970" s="151"/>
      <c r="E3970" s="152"/>
      <c r="F3970" s="151"/>
      <c r="G3970" s="151"/>
      <c r="H3970" s="36"/>
    </row>
    <row r="3971" spans="2:8" x14ac:dyDescent="0.3">
      <c r="B3971" s="155"/>
      <c r="C3971" s="151"/>
      <c r="D3971" s="151"/>
      <c r="E3971" s="152"/>
      <c r="F3971" s="151"/>
      <c r="G3971" s="151"/>
      <c r="H3971" s="36"/>
    </row>
    <row r="3972" spans="2:8" x14ac:dyDescent="0.3">
      <c r="B3972" s="155"/>
      <c r="C3972" s="151"/>
      <c r="D3972" s="151"/>
      <c r="E3972" s="152"/>
      <c r="F3972" s="151"/>
      <c r="G3972" s="151"/>
      <c r="H3972" s="36"/>
    </row>
    <row r="3973" spans="2:8" x14ac:dyDescent="0.3">
      <c r="B3973" s="155"/>
      <c r="C3973" s="151"/>
      <c r="D3973" s="151"/>
      <c r="E3973" s="152"/>
      <c r="F3973" s="151"/>
      <c r="G3973" s="151"/>
      <c r="H3973" s="36"/>
    </row>
    <row r="3974" spans="2:8" x14ac:dyDescent="0.3">
      <c r="B3974" s="155"/>
      <c r="C3974" s="151"/>
      <c r="D3974" s="151"/>
      <c r="E3974" s="152"/>
      <c r="F3974" s="151"/>
      <c r="G3974" s="151"/>
      <c r="H3974" s="36"/>
    </row>
    <row r="3975" spans="2:8" x14ac:dyDescent="0.3">
      <c r="B3975" s="155"/>
      <c r="C3975" s="151"/>
      <c r="D3975" s="151"/>
      <c r="E3975" s="152"/>
      <c r="F3975" s="151"/>
      <c r="G3975" s="151"/>
      <c r="H3975" s="36"/>
    </row>
    <row r="3976" spans="2:8" x14ac:dyDescent="0.3">
      <c r="B3976" s="155"/>
      <c r="C3976" s="151"/>
      <c r="D3976" s="151"/>
      <c r="E3976" s="152"/>
      <c r="F3976" s="151"/>
      <c r="G3976" s="151"/>
      <c r="H3976" s="36"/>
    </row>
    <row r="3977" spans="2:8" x14ac:dyDescent="0.3">
      <c r="B3977" s="155"/>
      <c r="C3977" s="151"/>
      <c r="D3977" s="151"/>
      <c r="E3977" s="152"/>
      <c r="F3977" s="151"/>
      <c r="G3977" s="151"/>
      <c r="H3977" s="36"/>
    </row>
    <row r="3978" spans="2:8" x14ac:dyDescent="0.3">
      <c r="B3978" s="155"/>
      <c r="C3978" s="151"/>
      <c r="D3978" s="151"/>
      <c r="E3978" s="152"/>
      <c r="F3978" s="151"/>
      <c r="G3978" s="151"/>
      <c r="H3978" s="36"/>
    </row>
    <row r="3979" spans="2:8" x14ac:dyDescent="0.3">
      <c r="B3979" s="155"/>
      <c r="C3979" s="151"/>
      <c r="D3979" s="151"/>
      <c r="E3979" s="152"/>
      <c r="F3979" s="151"/>
      <c r="G3979" s="151"/>
      <c r="H3979" s="36"/>
    </row>
    <row r="3980" spans="2:8" x14ac:dyDescent="0.3">
      <c r="B3980" s="155"/>
      <c r="C3980" s="151"/>
      <c r="D3980" s="151"/>
      <c r="E3980" s="152"/>
      <c r="F3980" s="151"/>
      <c r="G3980" s="151"/>
      <c r="H3980" s="36"/>
    </row>
    <row r="3981" spans="2:8" x14ac:dyDescent="0.3">
      <c r="B3981" s="155"/>
      <c r="C3981" s="151"/>
      <c r="D3981" s="151"/>
      <c r="E3981" s="152"/>
      <c r="F3981" s="151"/>
      <c r="G3981" s="151"/>
      <c r="H3981" s="36"/>
    </row>
    <row r="3982" spans="2:8" x14ac:dyDescent="0.3">
      <c r="B3982" s="155"/>
      <c r="C3982" s="151"/>
      <c r="D3982" s="151"/>
      <c r="E3982" s="152"/>
      <c r="F3982" s="151"/>
      <c r="G3982" s="151"/>
      <c r="H3982" s="36"/>
    </row>
    <row r="3983" spans="2:8" x14ac:dyDescent="0.3">
      <c r="B3983" s="155"/>
      <c r="C3983" s="151"/>
      <c r="D3983" s="151"/>
      <c r="E3983" s="152"/>
      <c r="F3983" s="151"/>
      <c r="G3983" s="151"/>
      <c r="H3983" s="36"/>
    </row>
    <row r="3984" spans="2:8" x14ac:dyDescent="0.3">
      <c r="B3984" s="155"/>
      <c r="C3984" s="151"/>
      <c r="D3984" s="151"/>
      <c r="E3984" s="152"/>
      <c r="F3984" s="151"/>
      <c r="G3984" s="151"/>
      <c r="H3984" s="36"/>
    </row>
    <row r="3985" spans="2:8" x14ac:dyDescent="0.3">
      <c r="B3985" s="155"/>
      <c r="C3985" s="151"/>
      <c r="D3985" s="151"/>
      <c r="E3985" s="152"/>
      <c r="F3985" s="151"/>
      <c r="G3985" s="151"/>
      <c r="H3985" s="36"/>
    </row>
    <row r="3986" spans="2:8" x14ac:dyDescent="0.3">
      <c r="B3986" s="155"/>
      <c r="C3986" s="151"/>
      <c r="D3986" s="151"/>
      <c r="E3986" s="152"/>
      <c r="F3986" s="151"/>
      <c r="G3986" s="151"/>
      <c r="H3986" s="36"/>
    </row>
    <row r="3987" spans="2:8" x14ac:dyDescent="0.3">
      <c r="B3987" s="155"/>
      <c r="C3987" s="151"/>
      <c r="D3987" s="151"/>
      <c r="E3987" s="152"/>
      <c r="F3987" s="151"/>
      <c r="G3987" s="151"/>
      <c r="H3987" s="36"/>
    </row>
    <row r="3988" spans="2:8" x14ac:dyDescent="0.3">
      <c r="B3988" s="155"/>
      <c r="C3988" s="151"/>
      <c r="D3988" s="151"/>
      <c r="E3988" s="152"/>
      <c r="F3988" s="151"/>
      <c r="G3988" s="151"/>
      <c r="H3988" s="36"/>
    </row>
    <row r="3989" spans="2:8" x14ac:dyDescent="0.3">
      <c r="B3989" s="155"/>
      <c r="C3989" s="151"/>
      <c r="D3989" s="151"/>
      <c r="E3989" s="152"/>
      <c r="F3989" s="151"/>
      <c r="G3989" s="151"/>
      <c r="H3989" s="36"/>
    </row>
    <row r="3990" spans="2:8" x14ac:dyDescent="0.3">
      <c r="B3990" s="155"/>
      <c r="C3990" s="151"/>
      <c r="D3990" s="151"/>
      <c r="E3990" s="152"/>
      <c r="F3990" s="151"/>
      <c r="G3990" s="151"/>
      <c r="H3990" s="36"/>
    </row>
    <row r="3991" spans="2:8" x14ac:dyDescent="0.3">
      <c r="B3991" s="155"/>
      <c r="C3991" s="151"/>
      <c r="D3991" s="151"/>
      <c r="E3991" s="152"/>
      <c r="F3991" s="151"/>
      <c r="G3991" s="151"/>
      <c r="H3991" s="36"/>
    </row>
    <row r="3992" spans="2:8" x14ac:dyDescent="0.3">
      <c r="B3992" s="155"/>
      <c r="C3992" s="151"/>
      <c r="D3992" s="151"/>
      <c r="E3992" s="152"/>
      <c r="F3992" s="151"/>
      <c r="G3992" s="151"/>
      <c r="H3992" s="36"/>
    </row>
    <row r="3993" spans="2:8" x14ac:dyDescent="0.3">
      <c r="B3993" s="155"/>
      <c r="C3993" s="151"/>
      <c r="D3993" s="151"/>
      <c r="E3993" s="152"/>
      <c r="F3993" s="151"/>
      <c r="G3993" s="151"/>
      <c r="H3993" s="36"/>
    </row>
    <row r="3994" spans="2:8" x14ac:dyDescent="0.3">
      <c r="B3994" s="155"/>
      <c r="C3994" s="151"/>
      <c r="D3994" s="151"/>
      <c r="E3994" s="152"/>
      <c r="F3994" s="151"/>
      <c r="G3994" s="151"/>
      <c r="H3994" s="36"/>
    </row>
    <row r="3995" spans="2:8" x14ac:dyDescent="0.3">
      <c r="B3995" s="155"/>
      <c r="C3995" s="151"/>
      <c r="D3995" s="151"/>
      <c r="E3995" s="152"/>
      <c r="F3995" s="151"/>
      <c r="G3995" s="151"/>
      <c r="H3995" s="36"/>
    </row>
    <row r="3996" spans="2:8" x14ac:dyDescent="0.3">
      <c r="B3996" s="155"/>
      <c r="C3996" s="151"/>
      <c r="D3996" s="151"/>
      <c r="E3996" s="152"/>
      <c r="F3996" s="151"/>
      <c r="G3996" s="151"/>
      <c r="H3996" s="36"/>
    </row>
    <row r="3997" spans="2:8" x14ac:dyDescent="0.3">
      <c r="B3997" s="155"/>
      <c r="C3997" s="151"/>
      <c r="D3997" s="151"/>
      <c r="E3997" s="152"/>
      <c r="F3997" s="151"/>
      <c r="G3997" s="151"/>
      <c r="H3997" s="36"/>
    </row>
    <row r="3998" spans="2:8" x14ac:dyDescent="0.3">
      <c r="B3998" s="155"/>
      <c r="C3998" s="151"/>
      <c r="D3998" s="151"/>
      <c r="E3998" s="152"/>
      <c r="F3998" s="151"/>
      <c r="G3998" s="151"/>
      <c r="H3998" s="36"/>
    </row>
    <row r="3999" spans="2:8" x14ac:dyDescent="0.3">
      <c r="B3999" s="155"/>
      <c r="C3999" s="151"/>
      <c r="D3999" s="151"/>
      <c r="E3999" s="152"/>
      <c r="F3999" s="151"/>
      <c r="G3999" s="151"/>
      <c r="H3999" s="36"/>
    </row>
    <row r="4000" spans="2:8" x14ac:dyDescent="0.3">
      <c r="B4000" s="155"/>
      <c r="C4000" s="151"/>
      <c r="D4000" s="151"/>
      <c r="E4000" s="152"/>
      <c r="F4000" s="151"/>
      <c r="G4000" s="151"/>
      <c r="H4000" s="36"/>
    </row>
    <row r="4001" spans="2:8" x14ac:dyDescent="0.3">
      <c r="B4001" s="155"/>
      <c r="C4001" s="151"/>
      <c r="D4001" s="151"/>
      <c r="E4001" s="152"/>
      <c r="F4001" s="151"/>
      <c r="G4001" s="151"/>
      <c r="H4001" s="36"/>
    </row>
    <row r="4002" spans="2:8" x14ac:dyDescent="0.3">
      <c r="B4002" s="155"/>
      <c r="C4002" s="151"/>
      <c r="D4002" s="151"/>
      <c r="E4002" s="152"/>
      <c r="F4002" s="151"/>
      <c r="G4002" s="151"/>
      <c r="H4002" s="36"/>
    </row>
    <row r="4003" spans="2:8" x14ac:dyDescent="0.3">
      <c r="B4003" s="155"/>
      <c r="C4003" s="151"/>
      <c r="D4003" s="151"/>
      <c r="E4003" s="152"/>
      <c r="F4003" s="151"/>
      <c r="G4003" s="151"/>
      <c r="H4003" s="36"/>
    </row>
    <row r="4004" spans="2:8" x14ac:dyDescent="0.3">
      <c r="B4004" s="155"/>
      <c r="C4004" s="151"/>
      <c r="D4004" s="151"/>
      <c r="E4004" s="152"/>
      <c r="F4004" s="151"/>
      <c r="G4004" s="151"/>
      <c r="H4004" s="36"/>
    </row>
    <row r="4005" spans="2:8" x14ac:dyDescent="0.3">
      <c r="B4005" s="155"/>
      <c r="C4005" s="151"/>
      <c r="D4005" s="151"/>
      <c r="E4005" s="152"/>
      <c r="F4005" s="151"/>
      <c r="G4005" s="151"/>
      <c r="H4005" s="36"/>
    </row>
    <row r="4006" spans="2:8" x14ac:dyDescent="0.3">
      <c r="B4006" s="155"/>
      <c r="C4006" s="151"/>
      <c r="D4006" s="151"/>
      <c r="E4006" s="152"/>
      <c r="F4006" s="151"/>
      <c r="G4006" s="151"/>
      <c r="H4006" s="36"/>
    </row>
    <row r="4007" spans="2:8" x14ac:dyDescent="0.3">
      <c r="B4007" s="155"/>
      <c r="C4007" s="151"/>
      <c r="D4007" s="151"/>
      <c r="E4007" s="152"/>
      <c r="F4007" s="151"/>
      <c r="G4007" s="151"/>
      <c r="H4007" s="36"/>
    </row>
    <row r="4008" spans="2:8" x14ac:dyDescent="0.3">
      <c r="B4008" s="155"/>
      <c r="C4008" s="151"/>
      <c r="D4008" s="151"/>
      <c r="E4008" s="152"/>
      <c r="F4008" s="151"/>
      <c r="G4008" s="151"/>
      <c r="H4008" s="36"/>
    </row>
    <row r="4009" spans="2:8" x14ac:dyDescent="0.3">
      <c r="B4009" s="155"/>
      <c r="C4009" s="151"/>
      <c r="D4009" s="151"/>
      <c r="E4009" s="152"/>
      <c r="F4009" s="151"/>
      <c r="G4009" s="151"/>
      <c r="H4009" s="36"/>
    </row>
    <row r="4010" spans="2:8" x14ac:dyDescent="0.3">
      <c r="B4010" s="155"/>
      <c r="C4010" s="151"/>
      <c r="D4010" s="151"/>
      <c r="E4010" s="152"/>
      <c r="F4010" s="151"/>
      <c r="G4010" s="151"/>
      <c r="H4010" s="36"/>
    </row>
    <row r="4011" spans="2:8" x14ac:dyDescent="0.3">
      <c r="B4011" s="155"/>
      <c r="C4011" s="151"/>
      <c r="D4011" s="151"/>
      <c r="E4011" s="152"/>
      <c r="F4011" s="151"/>
      <c r="G4011" s="151"/>
      <c r="H4011" s="36"/>
    </row>
    <row r="4012" spans="2:8" x14ac:dyDescent="0.3">
      <c r="B4012" s="155"/>
      <c r="C4012" s="151"/>
      <c r="D4012" s="151"/>
      <c r="E4012" s="152"/>
      <c r="F4012" s="151"/>
      <c r="G4012" s="151"/>
      <c r="H4012" s="36"/>
    </row>
    <row r="4013" spans="2:8" x14ac:dyDescent="0.3">
      <c r="B4013" s="155"/>
      <c r="C4013" s="151"/>
      <c r="D4013" s="151"/>
      <c r="E4013" s="152"/>
      <c r="F4013" s="151"/>
      <c r="G4013" s="151"/>
      <c r="H4013" s="36"/>
    </row>
    <row r="4014" spans="2:8" x14ac:dyDescent="0.3">
      <c r="B4014" s="155"/>
      <c r="C4014" s="151"/>
      <c r="D4014" s="151"/>
      <c r="E4014" s="152"/>
      <c r="F4014" s="151"/>
      <c r="G4014" s="151"/>
      <c r="H4014" s="36"/>
    </row>
    <row r="4015" spans="2:8" x14ac:dyDescent="0.3">
      <c r="B4015" s="155"/>
      <c r="C4015" s="151"/>
      <c r="D4015" s="151"/>
      <c r="E4015" s="152"/>
      <c r="F4015" s="151"/>
      <c r="G4015" s="151"/>
      <c r="H4015" s="36"/>
    </row>
    <row r="4016" spans="2:8" x14ac:dyDescent="0.3">
      <c r="B4016" s="155"/>
      <c r="C4016" s="151"/>
      <c r="D4016" s="151"/>
      <c r="E4016" s="152"/>
      <c r="F4016" s="151"/>
      <c r="G4016" s="151"/>
      <c r="H4016" s="36"/>
    </row>
    <row r="4017" spans="2:8" x14ac:dyDescent="0.3">
      <c r="B4017" s="155"/>
      <c r="C4017" s="151"/>
      <c r="D4017" s="151"/>
      <c r="E4017" s="152"/>
      <c r="F4017" s="151"/>
      <c r="G4017" s="151"/>
      <c r="H4017" s="36"/>
    </row>
    <row r="4018" spans="2:8" x14ac:dyDescent="0.3">
      <c r="B4018" s="155"/>
      <c r="C4018" s="151"/>
      <c r="D4018" s="151"/>
      <c r="E4018" s="152"/>
      <c r="F4018" s="151"/>
      <c r="G4018" s="151"/>
      <c r="H4018" s="36"/>
    </row>
    <row r="4019" spans="2:8" x14ac:dyDescent="0.3">
      <c r="B4019" s="155"/>
      <c r="C4019" s="151"/>
      <c r="D4019" s="151"/>
      <c r="E4019" s="152"/>
      <c r="F4019" s="151"/>
      <c r="G4019" s="151"/>
      <c r="H4019" s="36"/>
    </row>
    <row r="4020" spans="2:8" x14ac:dyDescent="0.3">
      <c r="B4020" s="155"/>
      <c r="C4020" s="151"/>
      <c r="D4020" s="151"/>
      <c r="E4020" s="152"/>
      <c r="F4020" s="151"/>
      <c r="G4020" s="151"/>
      <c r="H4020" s="36"/>
    </row>
    <row r="4021" spans="2:8" x14ac:dyDescent="0.3">
      <c r="B4021" s="155"/>
      <c r="C4021" s="151"/>
      <c r="D4021" s="151"/>
      <c r="E4021" s="152"/>
      <c r="F4021" s="151"/>
      <c r="G4021" s="151"/>
      <c r="H4021" s="36"/>
    </row>
    <row r="4022" spans="2:8" x14ac:dyDescent="0.3">
      <c r="B4022" s="155"/>
      <c r="C4022" s="151"/>
      <c r="D4022" s="151"/>
      <c r="E4022" s="152"/>
      <c r="F4022" s="151"/>
      <c r="G4022" s="151"/>
      <c r="H4022" s="36"/>
    </row>
    <row r="4023" spans="2:8" x14ac:dyDescent="0.3">
      <c r="B4023" s="155"/>
      <c r="C4023" s="151"/>
      <c r="D4023" s="151"/>
      <c r="E4023" s="152"/>
      <c r="F4023" s="151"/>
      <c r="G4023" s="151"/>
      <c r="H4023" s="36"/>
    </row>
    <row r="4024" spans="2:8" x14ac:dyDescent="0.3">
      <c r="B4024" s="155"/>
      <c r="C4024" s="151"/>
      <c r="D4024" s="151"/>
      <c r="E4024" s="152"/>
      <c r="F4024" s="151"/>
      <c r="G4024" s="151"/>
      <c r="H4024" s="36"/>
    </row>
    <row r="4025" spans="2:8" x14ac:dyDescent="0.3">
      <c r="B4025" s="155"/>
      <c r="C4025" s="151"/>
      <c r="D4025" s="151"/>
      <c r="E4025" s="152"/>
      <c r="F4025" s="151"/>
      <c r="G4025" s="151"/>
      <c r="H4025" s="36"/>
    </row>
    <row r="4026" spans="2:8" x14ac:dyDescent="0.3">
      <c r="B4026" s="155"/>
      <c r="C4026" s="151"/>
      <c r="D4026" s="151"/>
      <c r="E4026" s="152"/>
      <c r="F4026" s="151"/>
      <c r="G4026" s="151"/>
      <c r="H4026" s="36"/>
    </row>
    <row r="4027" spans="2:8" x14ac:dyDescent="0.3">
      <c r="B4027" s="155"/>
      <c r="C4027" s="151"/>
      <c r="D4027" s="151"/>
      <c r="E4027" s="152"/>
      <c r="F4027" s="151"/>
      <c r="G4027" s="151"/>
      <c r="H4027" s="36"/>
    </row>
    <row r="4028" spans="2:8" x14ac:dyDescent="0.3">
      <c r="B4028" s="155"/>
      <c r="C4028" s="151"/>
      <c r="D4028" s="151"/>
      <c r="E4028" s="152"/>
      <c r="F4028" s="151"/>
      <c r="G4028" s="151"/>
      <c r="H4028" s="36"/>
    </row>
    <row r="4029" spans="2:8" x14ac:dyDescent="0.3">
      <c r="B4029" s="155"/>
      <c r="C4029" s="151"/>
      <c r="D4029" s="151"/>
      <c r="E4029" s="152"/>
      <c r="F4029" s="151"/>
      <c r="G4029" s="151"/>
      <c r="H4029" s="36"/>
    </row>
    <row r="4030" spans="2:8" x14ac:dyDescent="0.3">
      <c r="B4030" s="155"/>
      <c r="C4030" s="151"/>
      <c r="D4030" s="151"/>
      <c r="E4030" s="152"/>
      <c r="F4030" s="151"/>
      <c r="G4030" s="151"/>
      <c r="H4030" s="36"/>
    </row>
    <row r="4031" spans="2:8" x14ac:dyDescent="0.3">
      <c r="B4031" s="155"/>
      <c r="C4031" s="151"/>
      <c r="D4031" s="151"/>
      <c r="E4031" s="152"/>
      <c r="F4031" s="151"/>
      <c r="G4031" s="151"/>
      <c r="H4031" s="36"/>
    </row>
    <row r="4032" spans="2:8" x14ac:dyDescent="0.3">
      <c r="B4032" s="155"/>
      <c r="C4032" s="151"/>
      <c r="D4032" s="151"/>
      <c r="E4032" s="152"/>
      <c r="F4032" s="151"/>
      <c r="G4032" s="151"/>
      <c r="H4032" s="36"/>
    </row>
    <row r="4033" spans="2:8" x14ac:dyDescent="0.3">
      <c r="B4033" s="155"/>
      <c r="C4033" s="151"/>
      <c r="D4033" s="151"/>
      <c r="E4033" s="152"/>
      <c r="F4033" s="151"/>
      <c r="G4033" s="151"/>
      <c r="H4033" s="36"/>
    </row>
    <row r="4034" spans="2:8" x14ac:dyDescent="0.3">
      <c r="B4034" s="155"/>
      <c r="C4034" s="151"/>
      <c r="D4034" s="151"/>
      <c r="E4034" s="152"/>
      <c r="F4034" s="151"/>
      <c r="G4034" s="151"/>
      <c r="H4034" s="36"/>
    </row>
    <row r="4035" spans="2:8" x14ac:dyDescent="0.3">
      <c r="B4035" s="155"/>
      <c r="C4035" s="151"/>
      <c r="D4035" s="151"/>
      <c r="E4035" s="152"/>
      <c r="F4035" s="151"/>
      <c r="G4035" s="151"/>
      <c r="H4035" s="36"/>
    </row>
    <row r="4036" spans="2:8" x14ac:dyDescent="0.3">
      <c r="B4036" s="155"/>
      <c r="C4036" s="151"/>
      <c r="D4036" s="151"/>
      <c r="E4036" s="152"/>
      <c r="F4036" s="151"/>
      <c r="G4036" s="151"/>
      <c r="H4036" s="36"/>
    </row>
    <row r="4037" spans="2:8" x14ac:dyDescent="0.3">
      <c r="B4037" s="155"/>
      <c r="C4037" s="151"/>
      <c r="D4037" s="151"/>
      <c r="E4037" s="152"/>
      <c r="F4037" s="151"/>
      <c r="G4037" s="151"/>
      <c r="H4037" s="36"/>
    </row>
    <row r="4038" spans="2:8" x14ac:dyDescent="0.3">
      <c r="B4038" s="155"/>
      <c r="C4038" s="151"/>
      <c r="D4038" s="151"/>
      <c r="E4038" s="152"/>
      <c r="F4038" s="151"/>
      <c r="G4038" s="151"/>
      <c r="H4038" s="36"/>
    </row>
    <row r="4039" spans="2:8" x14ac:dyDescent="0.3">
      <c r="B4039" s="155"/>
      <c r="C4039" s="151"/>
      <c r="D4039" s="151"/>
      <c r="E4039" s="152"/>
      <c r="F4039" s="151"/>
      <c r="G4039" s="151"/>
      <c r="H4039" s="36"/>
    </row>
    <row r="4040" spans="2:8" x14ac:dyDescent="0.3">
      <c r="B4040" s="155"/>
      <c r="C4040" s="151"/>
      <c r="D4040" s="151"/>
      <c r="E4040" s="152"/>
      <c r="F4040" s="151"/>
      <c r="G4040" s="151"/>
      <c r="H4040" s="36"/>
    </row>
    <row r="4041" spans="2:8" x14ac:dyDescent="0.3">
      <c r="B4041" s="155"/>
      <c r="C4041" s="151"/>
      <c r="D4041" s="151"/>
      <c r="E4041" s="152"/>
      <c r="F4041" s="151"/>
      <c r="G4041" s="151"/>
      <c r="H4041" s="36"/>
    </row>
    <row r="4042" spans="2:8" x14ac:dyDescent="0.3">
      <c r="B4042" s="155"/>
      <c r="C4042" s="151"/>
      <c r="D4042" s="151"/>
      <c r="E4042" s="152"/>
      <c r="F4042" s="151"/>
      <c r="G4042" s="151"/>
      <c r="H4042" s="36"/>
    </row>
    <row r="4043" spans="2:8" x14ac:dyDescent="0.3">
      <c r="B4043" s="155"/>
      <c r="C4043" s="151"/>
      <c r="D4043" s="151"/>
      <c r="E4043" s="152"/>
      <c r="F4043" s="151"/>
      <c r="G4043" s="151"/>
      <c r="H4043" s="36"/>
    </row>
    <row r="4044" spans="2:8" x14ac:dyDescent="0.3">
      <c r="B4044" s="155"/>
      <c r="C4044" s="151"/>
      <c r="D4044" s="151"/>
      <c r="E4044" s="152"/>
      <c r="F4044" s="151"/>
      <c r="G4044" s="151"/>
      <c r="H4044" s="36"/>
    </row>
    <row r="4045" spans="2:8" x14ac:dyDescent="0.3">
      <c r="B4045" s="155"/>
      <c r="C4045" s="151"/>
      <c r="D4045" s="151"/>
      <c r="E4045" s="152"/>
      <c r="F4045" s="151"/>
      <c r="G4045" s="151"/>
      <c r="H4045" s="36"/>
    </row>
    <row r="4046" spans="2:8" x14ac:dyDescent="0.3">
      <c r="B4046" s="155"/>
      <c r="C4046" s="151"/>
      <c r="D4046" s="151"/>
      <c r="E4046" s="152"/>
      <c r="F4046" s="151"/>
      <c r="G4046" s="151"/>
      <c r="H4046" s="36"/>
    </row>
    <row r="4047" spans="2:8" x14ac:dyDescent="0.3">
      <c r="B4047" s="155"/>
      <c r="C4047" s="151"/>
      <c r="D4047" s="151"/>
      <c r="E4047" s="152"/>
      <c r="F4047" s="151"/>
      <c r="G4047" s="151"/>
      <c r="H4047" s="36"/>
    </row>
    <row r="4048" spans="2:8" x14ac:dyDescent="0.3">
      <c r="B4048" s="155"/>
      <c r="C4048" s="151"/>
      <c r="D4048" s="151"/>
      <c r="E4048" s="152"/>
      <c r="F4048" s="151"/>
      <c r="G4048" s="151"/>
      <c r="H4048" s="36"/>
    </row>
    <row r="4049" spans="2:8" x14ac:dyDescent="0.3">
      <c r="B4049" s="155"/>
      <c r="C4049" s="151"/>
      <c r="D4049" s="151"/>
      <c r="E4049" s="152"/>
      <c r="F4049" s="151"/>
      <c r="G4049" s="151"/>
      <c r="H4049" s="36"/>
    </row>
    <row r="4050" spans="2:8" x14ac:dyDescent="0.3">
      <c r="B4050" s="155"/>
      <c r="C4050" s="151"/>
      <c r="D4050" s="151"/>
      <c r="E4050" s="152"/>
      <c r="F4050" s="151"/>
      <c r="G4050" s="151"/>
      <c r="H4050" s="36"/>
    </row>
    <row r="4051" spans="2:8" x14ac:dyDescent="0.3">
      <c r="B4051" s="155"/>
      <c r="C4051" s="151"/>
      <c r="D4051" s="151"/>
      <c r="E4051" s="152"/>
      <c r="F4051" s="151"/>
      <c r="G4051" s="151"/>
      <c r="H4051" s="36"/>
    </row>
    <row r="4052" spans="2:8" x14ac:dyDescent="0.3">
      <c r="B4052" s="155"/>
      <c r="C4052" s="151"/>
      <c r="D4052" s="151"/>
      <c r="E4052" s="152"/>
      <c r="F4052" s="151"/>
      <c r="G4052" s="151"/>
      <c r="H4052" s="36"/>
    </row>
    <row r="4053" spans="2:8" x14ac:dyDescent="0.3">
      <c r="B4053" s="155"/>
      <c r="C4053" s="151"/>
      <c r="D4053" s="151"/>
      <c r="E4053" s="152"/>
      <c r="F4053" s="151"/>
      <c r="G4053" s="151"/>
      <c r="H4053" s="36"/>
    </row>
    <row r="4054" spans="2:8" x14ac:dyDescent="0.3">
      <c r="B4054" s="155"/>
      <c r="C4054" s="151"/>
      <c r="D4054" s="151"/>
      <c r="E4054" s="152"/>
      <c r="F4054" s="151"/>
      <c r="G4054" s="151"/>
      <c r="H4054" s="36"/>
    </row>
    <row r="4055" spans="2:8" x14ac:dyDescent="0.3">
      <c r="B4055" s="155"/>
      <c r="C4055" s="151"/>
      <c r="D4055" s="151"/>
      <c r="E4055" s="152"/>
      <c r="F4055" s="151"/>
      <c r="G4055" s="151"/>
      <c r="H4055" s="36"/>
    </row>
    <row r="4056" spans="2:8" x14ac:dyDescent="0.3">
      <c r="B4056" s="155"/>
      <c r="C4056" s="151"/>
      <c r="D4056" s="151"/>
      <c r="E4056" s="152"/>
      <c r="F4056" s="151"/>
      <c r="G4056" s="151"/>
      <c r="H4056" s="36"/>
    </row>
    <row r="4057" spans="2:8" x14ac:dyDescent="0.3">
      <c r="B4057" s="155"/>
      <c r="C4057" s="151"/>
      <c r="D4057" s="151"/>
      <c r="E4057" s="152"/>
      <c r="F4057" s="151"/>
      <c r="G4057" s="151"/>
      <c r="H4057" s="36"/>
    </row>
    <row r="4058" spans="2:8" x14ac:dyDescent="0.3">
      <c r="B4058" s="155"/>
      <c r="C4058" s="151"/>
      <c r="D4058" s="151"/>
      <c r="E4058" s="152"/>
      <c r="F4058" s="151"/>
      <c r="G4058" s="151"/>
      <c r="H4058" s="36"/>
    </row>
    <row r="4059" spans="2:8" x14ac:dyDescent="0.3">
      <c r="B4059" s="155"/>
      <c r="C4059" s="151"/>
      <c r="D4059" s="151"/>
      <c r="E4059" s="152"/>
      <c r="F4059" s="151"/>
      <c r="G4059" s="151"/>
      <c r="H4059" s="36"/>
    </row>
    <row r="4060" spans="2:8" x14ac:dyDescent="0.3">
      <c r="B4060" s="155"/>
      <c r="C4060" s="151"/>
      <c r="D4060" s="151"/>
      <c r="E4060" s="152"/>
      <c r="F4060" s="151"/>
      <c r="G4060" s="151"/>
      <c r="H4060" s="36"/>
    </row>
    <row r="4061" spans="2:8" x14ac:dyDescent="0.3">
      <c r="B4061" s="155"/>
      <c r="C4061" s="151"/>
      <c r="D4061" s="151"/>
      <c r="E4061" s="152"/>
      <c r="F4061" s="151"/>
      <c r="G4061" s="151"/>
      <c r="H4061" s="36"/>
    </row>
    <row r="4062" spans="2:8" x14ac:dyDescent="0.3">
      <c r="B4062" s="155"/>
      <c r="C4062" s="151"/>
      <c r="D4062" s="151"/>
      <c r="E4062" s="152"/>
      <c r="F4062" s="151"/>
      <c r="G4062" s="151"/>
      <c r="H4062" s="36"/>
    </row>
    <row r="4063" spans="2:8" x14ac:dyDescent="0.3">
      <c r="B4063" s="155"/>
      <c r="C4063" s="151"/>
      <c r="D4063" s="151"/>
      <c r="E4063" s="152"/>
      <c r="F4063" s="151"/>
      <c r="G4063" s="151"/>
      <c r="H4063" s="36"/>
    </row>
    <row r="4064" spans="2:8" x14ac:dyDescent="0.3">
      <c r="B4064" s="155"/>
      <c r="C4064" s="151"/>
      <c r="D4064" s="151"/>
      <c r="E4064" s="152"/>
      <c r="F4064" s="151"/>
      <c r="G4064" s="151"/>
      <c r="H4064" s="36"/>
    </row>
    <row r="4065" spans="2:8" x14ac:dyDescent="0.3">
      <c r="B4065" s="155"/>
      <c r="C4065" s="151"/>
      <c r="D4065" s="151"/>
      <c r="E4065" s="152"/>
      <c r="F4065" s="151"/>
      <c r="G4065" s="151"/>
      <c r="H4065" s="36"/>
    </row>
    <row r="4066" spans="2:8" x14ac:dyDescent="0.3">
      <c r="B4066" s="155"/>
      <c r="C4066" s="151"/>
      <c r="D4066" s="151"/>
      <c r="E4066" s="152"/>
      <c r="F4066" s="151"/>
      <c r="G4066" s="151"/>
      <c r="H4066" s="36"/>
    </row>
    <row r="4067" spans="2:8" x14ac:dyDescent="0.3">
      <c r="B4067" s="155"/>
      <c r="C4067" s="151"/>
      <c r="D4067" s="151"/>
      <c r="E4067" s="152"/>
      <c r="F4067" s="151"/>
      <c r="G4067" s="151"/>
      <c r="H4067" s="36"/>
    </row>
    <row r="4068" spans="2:8" x14ac:dyDescent="0.3">
      <c r="B4068" s="155"/>
      <c r="C4068" s="151"/>
      <c r="D4068" s="151"/>
      <c r="E4068" s="152"/>
      <c r="F4068" s="151"/>
      <c r="G4068" s="151"/>
      <c r="H4068" s="36"/>
    </row>
    <row r="4069" spans="2:8" x14ac:dyDescent="0.3">
      <c r="B4069" s="155"/>
      <c r="C4069" s="151"/>
      <c r="D4069" s="151"/>
      <c r="E4069" s="152"/>
      <c r="F4069" s="151"/>
      <c r="G4069" s="151"/>
      <c r="H4069" s="36"/>
    </row>
    <row r="4070" spans="2:8" x14ac:dyDescent="0.3">
      <c r="B4070" s="155"/>
      <c r="C4070" s="151"/>
      <c r="D4070" s="151"/>
      <c r="E4070" s="152"/>
      <c r="F4070" s="151"/>
      <c r="G4070" s="151"/>
      <c r="H4070" s="36"/>
    </row>
    <row r="4071" spans="2:8" x14ac:dyDescent="0.3">
      <c r="B4071" s="155"/>
      <c r="C4071" s="151"/>
      <c r="D4071" s="151"/>
      <c r="E4071" s="152"/>
      <c r="F4071" s="151"/>
      <c r="G4071" s="151"/>
      <c r="H4071" s="36"/>
    </row>
    <row r="4072" spans="2:8" x14ac:dyDescent="0.3">
      <c r="B4072" s="155"/>
      <c r="C4072" s="151"/>
      <c r="D4072" s="151"/>
      <c r="E4072" s="152"/>
      <c r="F4072" s="151"/>
      <c r="G4072" s="151"/>
      <c r="H4072" s="36"/>
    </row>
    <row r="4073" spans="2:8" x14ac:dyDescent="0.3">
      <c r="B4073" s="155"/>
      <c r="C4073" s="151"/>
      <c r="D4073" s="151"/>
      <c r="E4073" s="152"/>
      <c r="F4073" s="151"/>
      <c r="G4073" s="151"/>
      <c r="H4073" s="36"/>
    </row>
    <row r="4074" spans="2:8" x14ac:dyDescent="0.3">
      <c r="B4074" s="155"/>
      <c r="C4074" s="151"/>
      <c r="D4074" s="151"/>
      <c r="E4074" s="152"/>
      <c r="F4074" s="151"/>
      <c r="G4074" s="151"/>
      <c r="H4074" s="36"/>
    </row>
    <row r="4075" spans="2:8" x14ac:dyDescent="0.3">
      <c r="B4075" s="155"/>
      <c r="C4075" s="151"/>
      <c r="D4075" s="151"/>
      <c r="E4075" s="152"/>
      <c r="F4075" s="151"/>
      <c r="G4075" s="151"/>
      <c r="H4075" s="36"/>
    </row>
    <row r="4076" spans="2:8" x14ac:dyDescent="0.3">
      <c r="B4076" s="155"/>
      <c r="C4076" s="151"/>
      <c r="D4076" s="151"/>
      <c r="E4076" s="152"/>
      <c r="F4076" s="151"/>
      <c r="G4076" s="151"/>
      <c r="H4076" s="36"/>
    </row>
    <row r="4077" spans="2:8" x14ac:dyDescent="0.3">
      <c r="B4077" s="155"/>
      <c r="C4077" s="151"/>
      <c r="D4077" s="151"/>
      <c r="E4077" s="152"/>
      <c r="F4077" s="151"/>
      <c r="G4077" s="151"/>
      <c r="H4077" s="36"/>
    </row>
    <row r="4078" spans="2:8" x14ac:dyDescent="0.3">
      <c r="B4078" s="155"/>
      <c r="C4078" s="151"/>
      <c r="D4078" s="151"/>
      <c r="E4078" s="152"/>
      <c r="F4078" s="151"/>
      <c r="G4078" s="151"/>
      <c r="H4078" s="36"/>
    </row>
    <row r="4079" spans="2:8" x14ac:dyDescent="0.3">
      <c r="B4079" s="155"/>
      <c r="C4079" s="151"/>
      <c r="D4079" s="151"/>
      <c r="E4079" s="152"/>
      <c r="F4079" s="151"/>
      <c r="G4079" s="151"/>
      <c r="H4079" s="36"/>
    </row>
    <row r="4080" spans="2:8" x14ac:dyDescent="0.3">
      <c r="B4080" s="155"/>
      <c r="C4080" s="151"/>
      <c r="D4080" s="151"/>
      <c r="E4080" s="152"/>
      <c r="F4080" s="151"/>
      <c r="G4080" s="151"/>
      <c r="H4080" s="36"/>
    </row>
    <row r="4081" spans="2:8" x14ac:dyDescent="0.3">
      <c r="B4081" s="155"/>
      <c r="C4081" s="151"/>
      <c r="D4081" s="151"/>
      <c r="E4081" s="152"/>
      <c r="F4081" s="151"/>
      <c r="G4081" s="151"/>
      <c r="H4081" s="36"/>
    </row>
    <row r="4082" spans="2:8" x14ac:dyDescent="0.3">
      <c r="B4082" s="155"/>
      <c r="C4082" s="151"/>
      <c r="D4082" s="151"/>
      <c r="E4082" s="152"/>
      <c r="F4082" s="151"/>
      <c r="G4082" s="151"/>
      <c r="H4082" s="36"/>
    </row>
    <row r="4083" spans="2:8" x14ac:dyDescent="0.3">
      <c r="B4083" s="155"/>
      <c r="C4083" s="151"/>
      <c r="D4083" s="151"/>
      <c r="E4083" s="152"/>
      <c r="F4083" s="151"/>
      <c r="G4083" s="151"/>
      <c r="H4083" s="36"/>
    </row>
    <row r="4084" spans="2:8" x14ac:dyDescent="0.3">
      <c r="B4084" s="155"/>
      <c r="C4084" s="151"/>
      <c r="D4084" s="151"/>
      <c r="E4084" s="152"/>
      <c r="F4084" s="151"/>
      <c r="G4084" s="151"/>
      <c r="H4084" s="36"/>
    </row>
    <row r="4085" spans="2:8" x14ac:dyDescent="0.3">
      <c r="B4085" s="155"/>
      <c r="C4085" s="151"/>
      <c r="D4085" s="151"/>
      <c r="E4085" s="152"/>
      <c r="F4085" s="151"/>
      <c r="G4085" s="151"/>
      <c r="H4085" s="36"/>
    </row>
    <row r="4086" spans="2:8" x14ac:dyDescent="0.3">
      <c r="B4086" s="155"/>
      <c r="C4086" s="151"/>
      <c r="D4086" s="151"/>
      <c r="E4086" s="152"/>
      <c r="F4086" s="151"/>
      <c r="G4086" s="151"/>
      <c r="H4086" s="36"/>
    </row>
    <row r="4087" spans="2:8" x14ac:dyDescent="0.3">
      <c r="B4087" s="155"/>
      <c r="C4087" s="151"/>
      <c r="D4087" s="151"/>
      <c r="E4087" s="152"/>
      <c r="F4087" s="151"/>
      <c r="G4087" s="151"/>
      <c r="H4087" s="36"/>
    </row>
    <row r="4088" spans="2:8" x14ac:dyDescent="0.3">
      <c r="B4088" s="155"/>
      <c r="C4088" s="151"/>
      <c r="D4088" s="151"/>
      <c r="E4088" s="152"/>
      <c r="F4088" s="151"/>
      <c r="G4088" s="151"/>
      <c r="H4088" s="36"/>
    </row>
    <row r="4089" spans="2:8" x14ac:dyDescent="0.3">
      <c r="B4089" s="155"/>
      <c r="C4089" s="151"/>
      <c r="D4089" s="151"/>
      <c r="E4089" s="152"/>
      <c r="F4089" s="151"/>
      <c r="G4089" s="151"/>
      <c r="H4089" s="36"/>
    </row>
    <row r="4090" spans="2:8" x14ac:dyDescent="0.3">
      <c r="B4090" s="155"/>
      <c r="C4090" s="151"/>
      <c r="D4090" s="151"/>
      <c r="E4090" s="152"/>
      <c r="F4090" s="151"/>
      <c r="G4090" s="151"/>
      <c r="H4090" s="36"/>
    </row>
    <row r="4091" spans="2:8" x14ac:dyDescent="0.3">
      <c r="B4091" s="155"/>
      <c r="C4091" s="151"/>
      <c r="D4091" s="151"/>
      <c r="E4091" s="152"/>
      <c r="F4091" s="151"/>
      <c r="G4091" s="151"/>
      <c r="H4091" s="36"/>
    </row>
    <row r="4092" spans="2:8" x14ac:dyDescent="0.3">
      <c r="B4092" s="155"/>
      <c r="C4092" s="151"/>
      <c r="D4092" s="151"/>
      <c r="E4092" s="152"/>
      <c r="F4092" s="151"/>
      <c r="G4092" s="151"/>
      <c r="H4092" s="36"/>
    </row>
    <row r="4093" spans="2:8" x14ac:dyDescent="0.3">
      <c r="B4093" s="155"/>
      <c r="C4093" s="151"/>
      <c r="D4093" s="151"/>
      <c r="E4093" s="152"/>
      <c r="F4093" s="151"/>
      <c r="G4093" s="151"/>
      <c r="H4093" s="36"/>
    </row>
    <row r="4094" spans="2:8" x14ac:dyDescent="0.3">
      <c r="B4094" s="155"/>
      <c r="C4094" s="151"/>
      <c r="D4094" s="151"/>
      <c r="E4094" s="152"/>
      <c r="F4094" s="151"/>
      <c r="G4094" s="151"/>
      <c r="H4094" s="36"/>
    </row>
    <row r="4095" spans="2:8" x14ac:dyDescent="0.3">
      <c r="B4095" s="155"/>
      <c r="C4095" s="151"/>
      <c r="D4095" s="151"/>
      <c r="E4095" s="152"/>
      <c r="F4095" s="151"/>
      <c r="G4095" s="151"/>
      <c r="H4095" s="36"/>
    </row>
    <row r="4096" spans="2:8" x14ac:dyDescent="0.3">
      <c r="B4096" s="155"/>
      <c r="C4096" s="151"/>
      <c r="D4096" s="151"/>
      <c r="E4096" s="152"/>
      <c r="F4096" s="151"/>
      <c r="G4096" s="151"/>
      <c r="H4096" s="36"/>
    </row>
    <row r="4097" spans="2:8" x14ac:dyDescent="0.3">
      <c r="B4097" s="155"/>
      <c r="C4097" s="151"/>
      <c r="D4097" s="151"/>
      <c r="E4097" s="152"/>
      <c r="F4097" s="151"/>
      <c r="G4097" s="151"/>
      <c r="H4097" s="36"/>
    </row>
    <row r="4098" spans="2:8" x14ac:dyDescent="0.3">
      <c r="B4098" s="155"/>
      <c r="C4098" s="151"/>
      <c r="D4098" s="151"/>
      <c r="E4098" s="152"/>
      <c r="F4098" s="151"/>
      <c r="G4098" s="151"/>
      <c r="H4098" s="36"/>
    </row>
    <row r="4099" spans="2:8" x14ac:dyDescent="0.3">
      <c r="B4099" s="155"/>
      <c r="C4099" s="151"/>
      <c r="D4099" s="151"/>
      <c r="E4099" s="152"/>
      <c r="F4099" s="151"/>
      <c r="G4099" s="151"/>
      <c r="H4099" s="36"/>
    </row>
    <row r="4100" spans="2:8" x14ac:dyDescent="0.3">
      <c r="B4100" s="155"/>
      <c r="C4100" s="151"/>
      <c r="D4100" s="151"/>
      <c r="E4100" s="152"/>
      <c r="F4100" s="151"/>
      <c r="G4100" s="151"/>
      <c r="H4100" s="36"/>
    </row>
    <row r="4101" spans="2:8" x14ac:dyDescent="0.3">
      <c r="B4101" s="155"/>
      <c r="C4101" s="151"/>
      <c r="D4101" s="151"/>
      <c r="E4101" s="152"/>
      <c r="F4101" s="151"/>
      <c r="G4101" s="151"/>
      <c r="H4101" s="36"/>
    </row>
    <row r="4102" spans="2:8" x14ac:dyDescent="0.3">
      <c r="B4102" s="155"/>
      <c r="C4102" s="151"/>
      <c r="D4102" s="151"/>
      <c r="E4102" s="152"/>
      <c r="F4102" s="151"/>
      <c r="G4102" s="151"/>
      <c r="H4102" s="36"/>
    </row>
    <row r="4103" spans="2:8" x14ac:dyDescent="0.3">
      <c r="B4103" s="155"/>
      <c r="C4103" s="151"/>
      <c r="D4103" s="151"/>
      <c r="E4103" s="152"/>
      <c r="F4103" s="151"/>
      <c r="G4103" s="151"/>
      <c r="H4103" s="36"/>
    </row>
    <row r="4104" spans="2:8" x14ac:dyDescent="0.3">
      <c r="B4104" s="155"/>
      <c r="C4104" s="151"/>
      <c r="D4104" s="151"/>
      <c r="E4104" s="152"/>
      <c r="F4104" s="151"/>
      <c r="G4104" s="151"/>
      <c r="H4104" s="36"/>
    </row>
    <row r="4105" spans="2:8" x14ac:dyDescent="0.3">
      <c r="B4105" s="155"/>
      <c r="C4105" s="151"/>
      <c r="D4105" s="151"/>
      <c r="E4105" s="152"/>
      <c r="F4105" s="151"/>
      <c r="G4105" s="151"/>
      <c r="H4105" s="36"/>
    </row>
    <row r="4106" spans="2:8" x14ac:dyDescent="0.3">
      <c r="B4106" s="155"/>
      <c r="C4106" s="151"/>
      <c r="D4106" s="151"/>
      <c r="E4106" s="152"/>
      <c r="F4106" s="151"/>
      <c r="G4106" s="151"/>
      <c r="H4106" s="36"/>
    </row>
    <row r="4107" spans="2:8" x14ac:dyDescent="0.3">
      <c r="B4107" s="155"/>
      <c r="C4107" s="151"/>
      <c r="D4107" s="151"/>
      <c r="E4107" s="152"/>
      <c r="F4107" s="151"/>
      <c r="G4107" s="151"/>
      <c r="H4107" s="36"/>
    </row>
    <row r="4108" spans="2:8" x14ac:dyDescent="0.3">
      <c r="B4108" s="155"/>
      <c r="C4108" s="151"/>
      <c r="D4108" s="151"/>
      <c r="E4108" s="152"/>
      <c r="F4108" s="151"/>
      <c r="G4108" s="151"/>
      <c r="H4108" s="36"/>
    </row>
    <row r="4109" spans="2:8" x14ac:dyDescent="0.3">
      <c r="B4109" s="155"/>
      <c r="C4109" s="151"/>
      <c r="D4109" s="151"/>
      <c r="E4109" s="152"/>
      <c r="F4109" s="151"/>
      <c r="G4109" s="151"/>
      <c r="H4109" s="36"/>
    </row>
    <row r="4110" spans="2:8" x14ac:dyDescent="0.3">
      <c r="B4110" s="155"/>
      <c r="C4110" s="151"/>
      <c r="D4110" s="151"/>
      <c r="E4110" s="152"/>
      <c r="F4110" s="151"/>
      <c r="G4110" s="151"/>
      <c r="H4110" s="36"/>
    </row>
    <row r="4111" spans="2:8" x14ac:dyDescent="0.3">
      <c r="B4111" s="155"/>
      <c r="C4111" s="151"/>
      <c r="D4111" s="151"/>
      <c r="E4111" s="152"/>
      <c r="F4111" s="151"/>
      <c r="G4111" s="151"/>
      <c r="H4111" s="36"/>
    </row>
    <row r="4112" spans="2:8" x14ac:dyDescent="0.3">
      <c r="B4112" s="155"/>
      <c r="C4112" s="151"/>
      <c r="D4112" s="151"/>
      <c r="E4112" s="152"/>
      <c r="F4112" s="151"/>
      <c r="G4112" s="151"/>
      <c r="H4112" s="36"/>
    </row>
    <row r="4113" spans="2:8" x14ac:dyDescent="0.3">
      <c r="B4113" s="155"/>
      <c r="C4113" s="151"/>
      <c r="D4113" s="151"/>
      <c r="E4113" s="152"/>
      <c r="F4113" s="151"/>
      <c r="G4113" s="151"/>
      <c r="H4113" s="36"/>
    </row>
    <row r="4114" spans="2:8" x14ac:dyDescent="0.3">
      <c r="B4114" s="155"/>
      <c r="C4114" s="151"/>
      <c r="D4114" s="151"/>
      <c r="E4114" s="152"/>
      <c r="F4114" s="151"/>
      <c r="G4114" s="151"/>
      <c r="H4114" s="36"/>
    </row>
    <row r="4115" spans="2:8" x14ac:dyDescent="0.3">
      <c r="B4115" s="155"/>
      <c r="C4115" s="151"/>
      <c r="D4115" s="151"/>
      <c r="E4115" s="152"/>
      <c r="F4115" s="151"/>
      <c r="G4115" s="151"/>
      <c r="H4115" s="36"/>
    </row>
    <row r="4116" spans="2:8" x14ac:dyDescent="0.3">
      <c r="B4116" s="155"/>
      <c r="C4116" s="151"/>
      <c r="D4116" s="151"/>
      <c r="E4116" s="152"/>
      <c r="F4116" s="151"/>
      <c r="G4116" s="151"/>
      <c r="H4116" s="36"/>
    </row>
    <row r="4117" spans="2:8" x14ac:dyDescent="0.3">
      <c r="B4117" s="155"/>
      <c r="C4117" s="151"/>
      <c r="D4117" s="151"/>
      <c r="E4117" s="152"/>
      <c r="F4117" s="151"/>
      <c r="G4117" s="151"/>
      <c r="H4117" s="36"/>
    </row>
    <row r="4118" spans="2:8" x14ac:dyDescent="0.3">
      <c r="B4118" s="155"/>
      <c r="C4118" s="151"/>
      <c r="D4118" s="151"/>
      <c r="E4118" s="152"/>
      <c r="F4118" s="151"/>
      <c r="G4118" s="151"/>
      <c r="H4118" s="36"/>
    </row>
    <row r="4119" spans="2:8" x14ac:dyDescent="0.3">
      <c r="B4119" s="155"/>
      <c r="C4119" s="151"/>
      <c r="D4119" s="151"/>
      <c r="E4119" s="152"/>
      <c r="F4119" s="151"/>
      <c r="G4119" s="151"/>
      <c r="H4119" s="36"/>
    </row>
    <row r="4120" spans="2:8" x14ac:dyDescent="0.3">
      <c r="B4120" s="155"/>
      <c r="C4120" s="151"/>
      <c r="D4120" s="151"/>
      <c r="E4120" s="152"/>
      <c r="F4120" s="151"/>
      <c r="G4120" s="151"/>
      <c r="H4120" s="36"/>
    </row>
    <row r="4121" spans="2:8" x14ac:dyDescent="0.3">
      <c r="B4121" s="155"/>
      <c r="C4121" s="151"/>
      <c r="D4121" s="151"/>
      <c r="E4121" s="152"/>
      <c r="F4121" s="151"/>
      <c r="G4121" s="151"/>
      <c r="H4121" s="36"/>
    </row>
    <row r="4122" spans="2:8" x14ac:dyDescent="0.3">
      <c r="B4122" s="155"/>
      <c r="C4122" s="151"/>
      <c r="D4122" s="151"/>
      <c r="E4122" s="152"/>
      <c r="F4122" s="151"/>
      <c r="G4122" s="151"/>
      <c r="H4122" s="36"/>
    </row>
    <row r="4123" spans="2:8" x14ac:dyDescent="0.3">
      <c r="B4123" s="155"/>
      <c r="C4123" s="151"/>
      <c r="D4123" s="151"/>
      <c r="E4123" s="152"/>
      <c r="F4123" s="151"/>
      <c r="G4123" s="151"/>
      <c r="H4123" s="36"/>
    </row>
    <row r="4124" spans="2:8" x14ac:dyDescent="0.3">
      <c r="B4124" s="155"/>
      <c r="C4124" s="151"/>
      <c r="D4124" s="151"/>
      <c r="E4124" s="152"/>
      <c r="F4124" s="151"/>
      <c r="G4124" s="151"/>
      <c r="H4124" s="36"/>
    </row>
    <row r="4125" spans="2:8" x14ac:dyDescent="0.3">
      <c r="B4125" s="155"/>
      <c r="C4125" s="151"/>
      <c r="D4125" s="151"/>
      <c r="E4125" s="152"/>
      <c r="F4125" s="151"/>
      <c r="G4125" s="151"/>
      <c r="H4125" s="36"/>
    </row>
    <row r="4126" spans="2:8" x14ac:dyDescent="0.3">
      <c r="B4126" s="155"/>
      <c r="C4126" s="151"/>
      <c r="D4126" s="151"/>
      <c r="E4126" s="152"/>
      <c r="F4126" s="151"/>
      <c r="G4126" s="151"/>
      <c r="H4126" s="36"/>
    </row>
    <row r="4127" spans="2:8" x14ac:dyDescent="0.3">
      <c r="B4127" s="155"/>
      <c r="C4127" s="151"/>
      <c r="D4127" s="151"/>
      <c r="E4127" s="152"/>
      <c r="F4127" s="151"/>
      <c r="G4127" s="151"/>
      <c r="H4127" s="36"/>
    </row>
    <row r="4128" spans="2:8" x14ac:dyDescent="0.3">
      <c r="B4128" s="155"/>
      <c r="C4128" s="151"/>
      <c r="D4128" s="151"/>
      <c r="E4128" s="152"/>
      <c r="F4128" s="151"/>
      <c r="G4128" s="151"/>
      <c r="H4128" s="36"/>
    </row>
    <row r="4129" spans="2:8" x14ac:dyDescent="0.3">
      <c r="B4129" s="155"/>
      <c r="C4129" s="151"/>
      <c r="D4129" s="151"/>
      <c r="E4129" s="152"/>
      <c r="F4129" s="151"/>
      <c r="G4129" s="151"/>
      <c r="H4129" s="36"/>
    </row>
    <row r="4130" spans="2:8" x14ac:dyDescent="0.3">
      <c r="B4130" s="155"/>
      <c r="C4130" s="151"/>
      <c r="D4130" s="151"/>
      <c r="E4130" s="152"/>
      <c r="F4130" s="151"/>
      <c r="G4130" s="151"/>
      <c r="H4130" s="36"/>
    </row>
    <row r="4131" spans="2:8" x14ac:dyDescent="0.3">
      <c r="B4131" s="155"/>
      <c r="C4131" s="151"/>
      <c r="D4131" s="151"/>
      <c r="E4131" s="152"/>
      <c r="F4131" s="151"/>
      <c r="G4131" s="151"/>
      <c r="H4131" s="36"/>
    </row>
    <row r="4132" spans="2:8" x14ac:dyDescent="0.3">
      <c r="B4132" s="155"/>
      <c r="C4132" s="151"/>
      <c r="D4132" s="151"/>
      <c r="E4132" s="152"/>
      <c r="F4132" s="151"/>
      <c r="G4132" s="151"/>
      <c r="H4132" s="36"/>
    </row>
    <row r="4133" spans="2:8" x14ac:dyDescent="0.3">
      <c r="B4133" s="155"/>
      <c r="C4133" s="151"/>
      <c r="D4133" s="151"/>
      <c r="E4133" s="152"/>
      <c r="F4133" s="151"/>
      <c r="G4133" s="151"/>
      <c r="H4133" s="36"/>
    </row>
    <row r="4134" spans="2:8" x14ac:dyDescent="0.3">
      <c r="B4134" s="155"/>
      <c r="C4134" s="151"/>
      <c r="D4134" s="151"/>
      <c r="E4134" s="152"/>
      <c r="F4134" s="151"/>
      <c r="G4134" s="151"/>
      <c r="H4134" s="36"/>
    </row>
    <row r="4135" spans="2:8" x14ac:dyDescent="0.3">
      <c r="B4135" s="155"/>
      <c r="C4135" s="151"/>
      <c r="D4135" s="151"/>
      <c r="E4135" s="152"/>
      <c r="F4135" s="151"/>
      <c r="G4135" s="151"/>
      <c r="H4135" s="36"/>
    </row>
    <row r="4136" spans="2:8" x14ac:dyDescent="0.3">
      <c r="B4136" s="155"/>
      <c r="C4136" s="151"/>
      <c r="D4136" s="151"/>
      <c r="E4136" s="152"/>
      <c r="F4136" s="151"/>
      <c r="G4136" s="151"/>
      <c r="H4136" s="36"/>
    </row>
    <row r="4137" spans="2:8" x14ac:dyDescent="0.3">
      <c r="B4137" s="155"/>
      <c r="C4137" s="151"/>
      <c r="D4137" s="151"/>
      <c r="E4137" s="152"/>
      <c r="F4137" s="151"/>
      <c r="G4137" s="151"/>
      <c r="H4137" s="36"/>
    </row>
    <row r="4138" spans="2:8" x14ac:dyDescent="0.3">
      <c r="B4138" s="155"/>
      <c r="C4138" s="151"/>
      <c r="D4138" s="151"/>
      <c r="E4138" s="152"/>
      <c r="F4138" s="151"/>
      <c r="G4138" s="151"/>
      <c r="H4138" s="36"/>
    </row>
    <row r="4139" spans="2:8" x14ac:dyDescent="0.3">
      <c r="B4139" s="155"/>
      <c r="C4139" s="151"/>
      <c r="D4139" s="151"/>
      <c r="E4139" s="152"/>
      <c r="F4139" s="151"/>
      <c r="G4139" s="151"/>
      <c r="H4139" s="36"/>
    </row>
    <row r="4140" spans="2:8" x14ac:dyDescent="0.3">
      <c r="B4140" s="155"/>
      <c r="C4140" s="151"/>
      <c r="D4140" s="151"/>
      <c r="E4140" s="152"/>
      <c r="F4140" s="151"/>
      <c r="G4140" s="151"/>
      <c r="H4140" s="36"/>
    </row>
    <row r="4141" spans="2:8" x14ac:dyDescent="0.3">
      <c r="B4141" s="155"/>
      <c r="C4141" s="151"/>
      <c r="D4141" s="151"/>
      <c r="E4141" s="152"/>
      <c r="F4141" s="151"/>
      <c r="G4141" s="151"/>
      <c r="H4141" s="36"/>
    </row>
    <row r="4142" spans="2:8" x14ac:dyDescent="0.3">
      <c r="B4142" s="155"/>
      <c r="C4142" s="151"/>
      <c r="D4142" s="151"/>
      <c r="E4142" s="152"/>
      <c r="F4142" s="151"/>
      <c r="G4142" s="151"/>
      <c r="H4142" s="36"/>
    </row>
    <row r="4143" spans="2:8" x14ac:dyDescent="0.3">
      <c r="B4143" s="155"/>
      <c r="C4143" s="151"/>
      <c r="D4143" s="151"/>
      <c r="E4143" s="152"/>
      <c r="F4143" s="151"/>
      <c r="G4143" s="151"/>
      <c r="H4143" s="36"/>
    </row>
    <row r="4144" spans="2:8" x14ac:dyDescent="0.3">
      <c r="B4144" s="155"/>
      <c r="C4144" s="151"/>
      <c r="D4144" s="151"/>
      <c r="E4144" s="152"/>
      <c r="F4144" s="151"/>
      <c r="G4144" s="151"/>
      <c r="H4144" s="36"/>
    </row>
    <row r="4145" spans="2:8" x14ac:dyDescent="0.3">
      <c r="B4145" s="155"/>
      <c r="C4145" s="151"/>
      <c r="D4145" s="151"/>
      <c r="E4145" s="152"/>
      <c r="F4145" s="151"/>
      <c r="G4145" s="151"/>
      <c r="H4145" s="36"/>
    </row>
    <row r="4146" spans="2:8" x14ac:dyDescent="0.3">
      <c r="B4146" s="155"/>
      <c r="C4146" s="151"/>
      <c r="D4146" s="151"/>
      <c r="E4146" s="152"/>
      <c r="F4146" s="151"/>
      <c r="G4146" s="151"/>
      <c r="H4146" s="36"/>
    </row>
    <row r="4147" spans="2:8" x14ac:dyDescent="0.3">
      <c r="B4147" s="155"/>
      <c r="C4147" s="151"/>
      <c r="D4147" s="151"/>
      <c r="E4147" s="152"/>
      <c r="F4147" s="151"/>
      <c r="G4147" s="151"/>
      <c r="H4147" s="36"/>
    </row>
    <row r="4148" spans="2:8" x14ac:dyDescent="0.3">
      <c r="B4148" s="155"/>
      <c r="C4148" s="151"/>
      <c r="D4148" s="151"/>
      <c r="E4148" s="152"/>
      <c r="F4148" s="151"/>
      <c r="G4148" s="151"/>
      <c r="H4148" s="36"/>
    </row>
    <row r="4149" spans="2:8" x14ac:dyDescent="0.3">
      <c r="B4149" s="155"/>
      <c r="C4149" s="151"/>
      <c r="D4149" s="151"/>
      <c r="E4149" s="152"/>
      <c r="F4149" s="151"/>
      <c r="G4149" s="151"/>
      <c r="H4149" s="36"/>
    </row>
    <row r="4150" spans="2:8" x14ac:dyDescent="0.3">
      <c r="B4150" s="155"/>
      <c r="C4150" s="151"/>
      <c r="D4150" s="151"/>
      <c r="E4150" s="152"/>
      <c r="F4150" s="151"/>
      <c r="G4150" s="151"/>
      <c r="H4150" s="36"/>
    </row>
    <row r="4151" spans="2:8" x14ac:dyDescent="0.3">
      <c r="B4151" s="155"/>
      <c r="C4151" s="151"/>
      <c r="D4151" s="151"/>
      <c r="E4151" s="152"/>
      <c r="F4151" s="151"/>
      <c r="G4151" s="151"/>
      <c r="H4151" s="36"/>
    </row>
    <row r="4152" spans="2:8" x14ac:dyDescent="0.3">
      <c r="B4152" s="155"/>
      <c r="C4152" s="151"/>
      <c r="D4152" s="151"/>
      <c r="E4152" s="152"/>
      <c r="F4152" s="151"/>
      <c r="G4152" s="151"/>
      <c r="H4152" s="36"/>
    </row>
    <row r="4153" spans="2:8" x14ac:dyDescent="0.3">
      <c r="B4153" s="155"/>
      <c r="C4153" s="151"/>
      <c r="D4153" s="151"/>
      <c r="E4153" s="152"/>
      <c r="F4153" s="151"/>
      <c r="G4153" s="151"/>
      <c r="H4153" s="36"/>
    </row>
    <row r="4154" spans="2:8" x14ac:dyDescent="0.3">
      <c r="B4154" s="155"/>
      <c r="C4154" s="151"/>
      <c r="D4154" s="151"/>
      <c r="E4154" s="152"/>
      <c r="F4154" s="151"/>
      <c r="G4154" s="151"/>
      <c r="H4154" s="36"/>
    </row>
    <row r="4155" spans="2:8" x14ac:dyDescent="0.3">
      <c r="B4155" s="155"/>
      <c r="C4155" s="151"/>
      <c r="D4155" s="151"/>
      <c r="E4155" s="152"/>
      <c r="F4155" s="151"/>
      <c r="G4155" s="151"/>
      <c r="H4155" s="36"/>
    </row>
    <row r="4156" spans="2:8" x14ac:dyDescent="0.3">
      <c r="B4156" s="155"/>
      <c r="C4156" s="151"/>
      <c r="D4156" s="151"/>
      <c r="E4156" s="152"/>
      <c r="F4156" s="151"/>
      <c r="G4156" s="151"/>
      <c r="H4156" s="36"/>
    </row>
    <row r="4157" spans="2:8" x14ac:dyDescent="0.3">
      <c r="B4157" s="155"/>
      <c r="C4157" s="151"/>
      <c r="D4157" s="151"/>
      <c r="E4157" s="152"/>
      <c r="F4157" s="151"/>
      <c r="G4157" s="151"/>
      <c r="H4157" s="36"/>
    </row>
    <row r="4158" spans="2:8" x14ac:dyDescent="0.3">
      <c r="B4158" s="155"/>
      <c r="C4158" s="151"/>
      <c r="D4158" s="151"/>
      <c r="E4158" s="152"/>
      <c r="F4158" s="151"/>
      <c r="G4158" s="151"/>
      <c r="H4158" s="36"/>
    </row>
    <row r="4159" spans="2:8" x14ac:dyDescent="0.3">
      <c r="B4159" s="155"/>
      <c r="C4159" s="151"/>
      <c r="D4159" s="151"/>
      <c r="E4159" s="152"/>
      <c r="F4159" s="151"/>
      <c r="G4159" s="151"/>
      <c r="H4159" s="36"/>
    </row>
    <row r="4160" spans="2:8" x14ac:dyDescent="0.3">
      <c r="B4160" s="155"/>
      <c r="C4160" s="151"/>
      <c r="D4160" s="151"/>
      <c r="E4160" s="152"/>
      <c r="F4160" s="151"/>
      <c r="G4160" s="151"/>
      <c r="H4160" s="36"/>
    </row>
    <row r="4161" spans="2:8" x14ac:dyDescent="0.3">
      <c r="B4161" s="155"/>
      <c r="C4161" s="151"/>
      <c r="D4161" s="151"/>
      <c r="E4161" s="152"/>
      <c r="F4161" s="151"/>
      <c r="G4161" s="151"/>
      <c r="H4161" s="36"/>
    </row>
    <row r="4162" spans="2:8" x14ac:dyDescent="0.3">
      <c r="B4162" s="155"/>
      <c r="C4162" s="151"/>
      <c r="D4162" s="151"/>
      <c r="E4162" s="152"/>
      <c r="F4162" s="151"/>
      <c r="G4162" s="151"/>
      <c r="H4162" s="36"/>
    </row>
    <row r="4163" spans="2:8" x14ac:dyDescent="0.3">
      <c r="B4163" s="155"/>
      <c r="C4163" s="151"/>
      <c r="D4163" s="151"/>
      <c r="E4163" s="152"/>
      <c r="F4163" s="151"/>
      <c r="G4163" s="151"/>
      <c r="H4163" s="36"/>
    </row>
    <row r="4164" spans="2:8" x14ac:dyDescent="0.3">
      <c r="B4164" s="155"/>
      <c r="C4164" s="151"/>
      <c r="D4164" s="151"/>
      <c r="E4164" s="152"/>
      <c r="F4164" s="151"/>
      <c r="G4164" s="151"/>
      <c r="H4164" s="36"/>
    </row>
    <row r="4165" spans="2:8" x14ac:dyDescent="0.3">
      <c r="B4165" s="155"/>
      <c r="C4165" s="151"/>
      <c r="D4165" s="151"/>
      <c r="E4165" s="152"/>
      <c r="F4165" s="151"/>
      <c r="G4165" s="151"/>
      <c r="H4165" s="36"/>
    </row>
    <row r="4166" spans="2:8" x14ac:dyDescent="0.3">
      <c r="B4166" s="155"/>
      <c r="C4166" s="151"/>
      <c r="D4166" s="151"/>
      <c r="E4166" s="152"/>
      <c r="F4166" s="151"/>
      <c r="G4166" s="151"/>
      <c r="H4166" s="36"/>
    </row>
    <row r="4167" spans="2:8" x14ac:dyDescent="0.3">
      <c r="B4167" s="155"/>
      <c r="C4167" s="151"/>
      <c r="D4167" s="151"/>
      <c r="E4167" s="152"/>
      <c r="F4167" s="151"/>
      <c r="G4167" s="151"/>
      <c r="H4167" s="36"/>
    </row>
    <row r="4168" spans="2:8" x14ac:dyDescent="0.3">
      <c r="B4168" s="155"/>
      <c r="C4168" s="151"/>
      <c r="D4168" s="151"/>
      <c r="E4168" s="152"/>
      <c r="F4168" s="151"/>
      <c r="G4168" s="151"/>
      <c r="H4168" s="36"/>
    </row>
    <row r="4169" spans="2:8" x14ac:dyDescent="0.3">
      <c r="B4169" s="155"/>
      <c r="C4169" s="151"/>
      <c r="D4169" s="151"/>
      <c r="E4169" s="152"/>
      <c r="F4169" s="151"/>
      <c r="G4169" s="151"/>
      <c r="H4169" s="36"/>
    </row>
    <row r="4170" spans="2:8" x14ac:dyDescent="0.3">
      <c r="B4170" s="155"/>
      <c r="C4170" s="151"/>
      <c r="D4170" s="151"/>
      <c r="E4170" s="152"/>
      <c r="F4170" s="151"/>
      <c r="G4170" s="151"/>
      <c r="H4170" s="36"/>
    </row>
    <row r="4171" spans="2:8" x14ac:dyDescent="0.3">
      <c r="B4171" s="155"/>
      <c r="C4171" s="151"/>
      <c r="D4171" s="151"/>
      <c r="E4171" s="152"/>
      <c r="F4171" s="151"/>
      <c r="G4171" s="151"/>
      <c r="H4171" s="36"/>
    </row>
    <row r="4172" spans="2:8" x14ac:dyDescent="0.3">
      <c r="B4172" s="155"/>
      <c r="C4172" s="151"/>
      <c r="D4172" s="151"/>
      <c r="E4172" s="152"/>
      <c r="F4172" s="151"/>
      <c r="G4172" s="151"/>
      <c r="H4172" s="36"/>
    </row>
    <row r="4173" spans="2:8" x14ac:dyDescent="0.3">
      <c r="B4173" s="155"/>
      <c r="C4173" s="151"/>
      <c r="D4173" s="151"/>
      <c r="E4173" s="152"/>
      <c r="F4173" s="151"/>
      <c r="G4173" s="151"/>
      <c r="H4173" s="36"/>
    </row>
    <row r="4174" spans="2:8" x14ac:dyDescent="0.3">
      <c r="B4174" s="155"/>
      <c r="C4174" s="151"/>
      <c r="D4174" s="151"/>
      <c r="E4174" s="152"/>
      <c r="F4174" s="151"/>
      <c r="G4174" s="151"/>
      <c r="H4174" s="36"/>
    </row>
    <row r="4175" spans="2:8" x14ac:dyDescent="0.3">
      <c r="B4175" s="155"/>
      <c r="C4175" s="151"/>
      <c r="D4175" s="151"/>
      <c r="E4175" s="152"/>
      <c r="F4175" s="151"/>
      <c r="G4175" s="151"/>
      <c r="H4175" s="36"/>
    </row>
    <row r="4176" spans="2:8" x14ac:dyDescent="0.3">
      <c r="B4176" s="155"/>
      <c r="C4176" s="151"/>
      <c r="D4176" s="151"/>
      <c r="E4176" s="152"/>
      <c r="F4176" s="151"/>
      <c r="G4176" s="151"/>
      <c r="H4176" s="36"/>
    </row>
    <row r="4177" spans="2:8" x14ac:dyDescent="0.3">
      <c r="B4177" s="155"/>
      <c r="C4177" s="151"/>
      <c r="D4177" s="151"/>
      <c r="E4177" s="152"/>
      <c r="F4177" s="151"/>
      <c r="G4177" s="151"/>
      <c r="H4177" s="36"/>
    </row>
    <row r="4178" spans="2:8" x14ac:dyDescent="0.3">
      <c r="B4178" s="155"/>
      <c r="C4178" s="151"/>
      <c r="D4178" s="151"/>
      <c r="E4178" s="152"/>
      <c r="F4178" s="151"/>
      <c r="G4178" s="151"/>
      <c r="H4178" s="36"/>
    </row>
    <row r="4179" spans="2:8" x14ac:dyDescent="0.3">
      <c r="B4179" s="155"/>
      <c r="C4179" s="151"/>
      <c r="D4179" s="151"/>
      <c r="E4179" s="152"/>
      <c r="F4179" s="151"/>
      <c r="G4179" s="151"/>
      <c r="H4179" s="36"/>
    </row>
    <row r="4180" spans="2:8" x14ac:dyDescent="0.3">
      <c r="B4180" s="155"/>
      <c r="C4180" s="151"/>
      <c r="D4180" s="151"/>
      <c r="E4180" s="152"/>
      <c r="F4180" s="151"/>
      <c r="G4180" s="151"/>
      <c r="H4180" s="36"/>
    </row>
    <row r="4181" spans="2:8" x14ac:dyDescent="0.3">
      <c r="B4181" s="155"/>
      <c r="C4181" s="151"/>
      <c r="D4181" s="151"/>
      <c r="E4181" s="152"/>
      <c r="F4181" s="151"/>
      <c r="G4181" s="151"/>
      <c r="H4181" s="36"/>
    </row>
    <row r="4182" spans="2:8" x14ac:dyDescent="0.3">
      <c r="B4182" s="155"/>
      <c r="C4182" s="151"/>
      <c r="D4182" s="151"/>
      <c r="E4182" s="152"/>
      <c r="F4182" s="151"/>
      <c r="G4182" s="151"/>
      <c r="H4182" s="36"/>
    </row>
    <row r="4183" spans="2:8" x14ac:dyDescent="0.3">
      <c r="B4183" s="155"/>
      <c r="C4183" s="151"/>
      <c r="D4183" s="151"/>
      <c r="E4183" s="152"/>
      <c r="F4183" s="151"/>
      <c r="G4183" s="151"/>
      <c r="H4183" s="36"/>
    </row>
    <row r="4184" spans="2:8" x14ac:dyDescent="0.3">
      <c r="B4184" s="155"/>
      <c r="C4184" s="151"/>
      <c r="D4184" s="151"/>
      <c r="E4184" s="152"/>
      <c r="F4184" s="151"/>
      <c r="G4184" s="151"/>
      <c r="H4184" s="36"/>
    </row>
    <row r="4185" spans="2:8" x14ac:dyDescent="0.3">
      <c r="B4185" s="155"/>
      <c r="C4185" s="151"/>
      <c r="D4185" s="151"/>
      <c r="E4185" s="152"/>
      <c r="F4185" s="151"/>
      <c r="G4185" s="151"/>
      <c r="H4185" s="36"/>
    </row>
    <row r="4186" spans="2:8" x14ac:dyDescent="0.3">
      <c r="B4186" s="155"/>
      <c r="C4186" s="151"/>
      <c r="D4186" s="151"/>
      <c r="E4186" s="152"/>
      <c r="F4186" s="151"/>
      <c r="G4186" s="151"/>
      <c r="H4186" s="36"/>
    </row>
    <row r="4187" spans="2:8" x14ac:dyDescent="0.3">
      <c r="B4187" s="155"/>
      <c r="C4187" s="151"/>
      <c r="D4187" s="151"/>
      <c r="E4187" s="152"/>
      <c r="F4187" s="151"/>
      <c r="G4187" s="151"/>
      <c r="H4187" s="36"/>
    </row>
    <row r="4188" spans="2:8" x14ac:dyDescent="0.3">
      <c r="B4188" s="155"/>
      <c r="C4188" s="151"/>
      <c r="D4188" s="151"/>
      <c r="E4188" s="152"/>
      <c r="F4188" s="151"/>
      <c r="G4188" s="151"/>
      <c r="H4188" s="36"/>
    </row>
    <row r="4189" spans="2:8" x14ac:dyDescent="0.3">
      <c r="B4189" s="155"/>
      <c r="C4189" s="151"/>
      <c r="D4189" s="151"/>
      <c r="E4189" s="152"/>
      <c r="F4189" s="151"/>
      <c r="G4189" s="151"/>
      <c r="H4189" s="36"/>
    </row>
    <row r="4190" spans="2:8" x14ac:dyDescent="0.3">
      <c r="B4190" s="155"/>
      <c r="C4190" s="151"/>
      <c r="D4190" s="151"/>
      <c r="E4190" s="152"/>
      <c r="F4190" s="151"/>
      <c r="G4190" s="151"/>
      <c r="H4190" s="36"/>
    </row>
    <row r="4191" spans="2:8" x14ac:dyDescent="0.3">
      <c r="B4191" s="155"/>
      <c r="C4191" s="151"/>
      <c r="D4191" s="151"/>
      <c r="E4191" s="152"/>
      <c r="F4191" s="151"/>
      <c r="G4191" s="151"/>
      <c r="H4191" s="36"/>
    </row>
    <row r="4192" spans="2:8" x14ac:dyDescent="0.3">
      <c r="B4192" s="155"/>
      <c r="C4192" s="151"/>
      <c r="D4192" s="151"/>
      <c r="E4192" s="152"/>
      <c r="F4192" s="151"/>
      <c r="G4192" s="151"/>
      <c r="H4192" s="36"/>
    </row>
    <row r="4193" spans="2:8" x14ac:dyDescent="0.3">
      <c r="B4193" s="155"/>
      <c r="C4193" s="151"/>
      <c r="D4193" s="151"/>
      <c r="E4193" s="152"/>
      <c r="F4193" s="151"/>
      <c r="G4193" s="151"/>
      <c r="H4193" s="36"/>
    </row>
    <row r="4194" spans="2:8" x14ac:dyDescent="0.3">
      <c r="B4194" s="155"/>
      <c r="C4194" s="151"/>
      <c r="D4194" s="151"/>
      <c r="E4194" s="152"/>
      <c r="F4194" s="151"/>
      <c r="G4194" s="151"/>
      <c r="H4194" s="36"/>
    </row>
    <row r="4195" spans="2:8" x14ac:dyDescent="0.3">
      <c r="B4195" s="155"/>
      <c r="C4195" s="151"/>
      <c r="D4195" s="151"/>
      <c r="E4195" s="152"/>
      <c r="F4195" s="151"/>
      <c r="G4195" s="151"/>
      <c r="H4195" s="36"/>
    </row>
    <row r="4196" spans="2:8" x14ac:dyDescent="0.3">
      <c r="B4196" s="155"/>
      <c r="C4196" s="151"/>
      <c r="D4196" s="151"/>
      <c r="E4196" s="152"/>
      <c r="F4196" s="151"/>
      <c r="G4196" s="151"/>
      <c r="H4196" s="36"/>
    </row>
    <row r="4197" spans="2:8" x14ac:dyDescent="0.3">
      <c r="B4197" s="155"/>
      <c r="C4197" s="151"/>
      <c r="D4197" s="151"/>
      <c r="E4197" s="152"/>
      <c r="F4197" s="151"/>
      <c r="G4197" s="151"/>
      <c r="H4197" s="36"/>
    </row>
    <row r="4198" spans="2:8" x14ac:dyDescent="0.3">
      <c r="B4198" s="155"/>
      <c r="C4198" s="151"/>
      <c r="D4198" s="151"/>
      <c r="E4198" s="152"/>
      <c r="F4198" s="151"/>
      <c r="G4198" s="151"/>
      <c r="H4198" s="36"/>
    </row>
    <row r="4199" spans="2:8" x14ac:dyDescent="0.3">
      <c r="B4199" s="155"/>
      <c r="C4199" s="151"/>
      <c r="D4199" s="151"/>
      <c r="E4199" s="152"/>
      <c r="F4199" s="151"/>
      <c r="G4199" s="151"/>
      <c r="H4199" s="36"/>
    </row>
    <row r="4200" spans="2:8" x14ac:dyDescent="0.3">
      <c r="B4200" s="155"/>
      <c r="C4200" s="151"/>
      <c r="D4200" s="151"/>
      <c r="E4200" s="152"/>
      <c r="F4200" s="151"/>
      <c r="G4200" s="151"/>
      <c r="H4200" s="36"/>
    </row>
    <row r="4201" spans="2:8" x14ac:dyDescent="0.3">
      <c r="B4201" s="155"/>
      <c r="C4201" s="151"/>
      <c r="D4201" s="151"/>
      <c r="E4201" s="152"/>
      <c r="F4201" s="151"/>
      <c r="G4201" s="151"/>
      <c r="H4201" s="36"/>
    </row>
    <row r="4202" spans="2:8" x14ac:dyDescent="0.3">
      <c r="B4202" s="155"/>
      <c r="C4202" s="151"/>
      <c r="D4202" s="151"/>
      <c r="E4202" s="152"/>
      <c r="F4202" s="151"/>
      <c r="G4202" s="151"/>
      <c r="H4202" s="36"/>
    </row>
    <row r="4203" spans="2:8" x14ac:dyDescent="0.3">
      <c r="B4203" s="155"/>
      <c r="C4203" s="151"/>
      <c r="D4203" s="151"/>
      <c r="E4203" s="152"/>
      <c r="F4203" s="151"/>
      <c r="G4203" s="151"/>
      <c r="H4203" s="36"/>
    </row>
    <row r="4204" spans="2:8" x14ac:dyDescent="0.3">
      <c r="B4204" s="155"/>
      <c r="C4204" s="151"/>
      <c r="D4204" s="151"/>
      <c r="E4204" s="152"/>
      <c r="F4204" s="151"/>
      <c r="G4204" s="151"/>
      <c r="H4204" s="36"/>
    </row>
    <row r="4205" spans="2:8" x14ac:dyDescent="0.3">
      <c r="B4205" s="155"/>
      <c r="C4205" s="151"/>
      <c r="D4205" s="151"/>
      <c r="E4205" s="152"/>
      <c r="F4205" s="151"/>
      <c r="G4205" s="151"/>
      <c r="H4205" s="36"/>
    </row>
    <row r="4206" spans="2:8" x14ac:dyDescent="0.3">
      <c r="B4206" s="155"/>
      <c r="C4206" s="151"/>
      <c r="D4206" s="151"/>
      <c r="E4206" s="152"/>
      <c r="F4206" s="151"/>
      <c r="G4206" s="151"/>
      <c r="H4206" s="36"/>
    </row>
    <row r="4207" spans="2:8" x14ac:dyDescent="0.3">
      <c r="B4207" s="155"/>
      <c r="C4207" s="151"/>
      <c r="D4207" s="151"/>
      <c r="E4207" s="152"/>
      <c r="F4207" s="151"/>
      <c r="G4207" s="151"/>
      <c r="H4207" s="36"/>
    </row>
    <row r="4208" spans="2:8" x14ac:dyDescent="0.3">
      <c r="B4208" s="155"/>
      <c r="C4208" s="151"/>
      <c r="D4208" s="151"/>
      <c r="E4208" s="152"/>
      <c r="F4208" s="151"/>
      <c r="G4208" s="151"/>
      <c r="H4208" s="36"/>
    </row>
    <row r="4209" spans="2:8" x14ac:dyDescent="0.3">
      <c r="B4209" s="155"/>
      <c r="C4209" s="151"/>
      <c r="D4209" s="151"/>
      <c r="E4209" s="152"/>
      <c r="F4209" s="151"/>
      <c r="G4209" s="151"/>
      <c r="H4209" s="36"/>
    </row>
    <row r="4210" spans="2:8" x14ac:dyDescent="0.3">
      <c r="B4210" s="155"/>
      <c r="C4210" s="151"/>
      <c r="D4210" s="151"/>
      <c r="E4210" s="152"/>
      <c r="F4210" s="151"/>
      <c r="G4210" s="151"/>
      <c r="H4210" s="36"/>
    </row>
    <row r="4211" spans="2:8" x14ac:dyDescent="0.3">
      <c r="B4211" s="155"/>
      <c r="C4211" s="151"/>
      <c r="D4211" s="151"/>
      <c r="E4211" s="152"/>
      <c r="F4211" s="151"/>
      <c r="G4211" s="151"/>
      <c r="H4211" s="36"/>
    </row>
    <row r="4212" spans="2:8" x14ac:dyDescent="0.3">
      <c r="B4212" s="155"/>
      <c r="C4212" s="151"/>
      <c r="D4212" s="151"/>
      <c r="E4212" s="152"/>
      <c r="F4212" s="151"/>
      <c r="G4212" s="151"/>
      <c r="H4212" s="36"/>
    </row>
    <row r="4213" spans="2:8" x14ac:dyDescent="0.3">
      <c r="B4213" s="155"/>
      <c r="C4213" s="151"/>
      <c r="D4213" s="151"/>
      <c r="E4213" s="152"/>
      <c r="F4213" s="151"/>
      <c r="G4213" s="151"/>
      <c r="H4213" s="36"/>
    </row>
    <row r="4214" spans="2:8" x14ac:dyDescent="0.3">
      <c r="B4214" s="155"/>
      <c r="C4214" s="151"/>
      <c r="D4214" s="151"/>
      <c r="E4214" s="152"/>
      <c r="F4214" s="151"/>
      <c r="G4214" s="151"/>
      <c r="H4214" s="36"/>
    </row>
    <row r="4215" spans="2:8" x14ac:dyDescent="0.3">
      <c r="B4215" s="155"/>
      <c r="C4215" s="151"/>
      <c r="D4215" s="151"/>
      <c r="E4215" s="152"/>
      <c r="F4215" s="151"/>
      <c r="G4215" s="151"/>
      <c r="H4215" s="36"/>
    </row>
    <row r="4216" spans="2:8" x14ac:dyDescent="0.3">
      <c r="B4216" s="155"/>
      <c r="C4216" s="151"/>
      <c r="D4216" s="151"/>
      <c r="E4216" s="152"/>
      <c r="F4216" s="151"/>
      <c r="G4216" s="151"/>
      <c r="H4216" s="36"/>
    </row>
    <row r="4217" spans="2:8" x14ac:dyDescent="0.3">
      <c r="B4217" s="155"/>
      <c r="C4217" s="151"/>
      <c r="D4217" s="151"/>
      <c r="E4217" s="152"/>
      <c r="F4217" s="151"/>
      <c r="G4217" s="151"/>
      <c r="H4217" s="36"/>
    </row>
    <row r="4218" spans="2:8" x14ac:dyDescent="0.3">
      <c r="B4218" s="155"/>
      <c r="C4218" s="151"/>
      <c r="D4218" s="151"/>
      <c r="E4218" s="152"/>
      <c r="F4218" s="151"/>
      <c r="G4218" s="151"/>
      <c r="H4218" s="36"/>
    </row>
    <row r="4219" spans="2:8" x14ac:dyDescent="0.3">
      <c r="B4219" s="155"/>
      <c r="C4219" s="151"/>
      <c r="D4219" s="151"/>
      <c r="E4219" s="152"/>
      <c r="F4219" s="151"/>
      <c r="G4219" s="151"/>
      <c r="H4219" s="36"/>
    </row>
    <row r="4220" spans="2:8" x14ac:dyDescent="0.3">
      <c r="B4220" s="155"/>
      <c r="C4220" s="151"/>
      <c r="D4220" s="151"/>
      <c r="E4220" s="152"/>
      <c r="F4220" s="151"/>
      <c r="G4220" s="151"/>
      <c r="H4220" s="36"/>
    </row>
    <row r="4221" spans="2:8" x14ac:dyDescent="0.3">
      <c r="B4221" s="155"/>
      <c r="C4221" s="151"/>
      <c r="D4221" s="151"/>
      <c r="E4221" s="152"/>
      <c r="F4221" s="151"/>
      <c r="G4221" s="151"/>
      <c r="H4221" s="36"/>
    </row>
    <row r="4222" spans="2:8" x14ac:dyDescent="0.3">
      <c r="B4222" s="155"/>
      <c r="C4222" s="151"/>
      <c r="D4222" s="151"/>
      <c r="E4222" s="152"/>
      <c r="F4222" s="151"/>
      <c r="G4222" s="151"/>
      <c r="H4222" s="36"/>
    </row>
    <row r="4223" spans="2:8" x14ac:dyDescent="0.3">
      <c r="B4223" s="155"/>
      <c r="C4223" s="151"/>
      <c r="D4223" s="151"/>
      <c r="E4223" s="152"/>
      <c r="F4223" s="151"/>
      <c r="G4223" s="151"/>
      <c r="H4223" s="36"/>
    </row>
    <row r="4224" spans="2:8" x14ac:dyDescent="0.3">
      <c r="B4224" s="155"/>
      <c r="C4224" s="151"/>
      <c r="D4224" s="151"/>
      <c r="E4224" s="152"/>
      <c r="F4224" s="151"/>
      <c r="G4224" s="151"/>
      <c r="H4224" s="36"/>
    </row>
    <row r="4225" spans="2:8" x14ac:dyDescent="0.3">
      <c r="B4225" s="155"/>
      <c r="C4225" s="151"/>
      <c r="D4225" s="151"/>
      <c r="E4225" s="152"/>
      <c r="F4225" s="151"/>
      <c r="G4225" s="151"/>
      <c r="H4225" s="36"/>
    </row>
    <row r="4226" spans="2:8" x14ac:dyDescent="0.3">
      <c r="B4226" s="155"/>
      <c r="C4226" s="151"/>
      <c r="D4226" s="151"/>
      <c r="E4226" s="152"/>
      <c r="F4226" s="151"/>
      <c r="G4226" s="151"/>
      <c r="H4226" s="36"/>
    </row>
    <row r="4227" spans="2:8" x14ac:dyDescent="0.3">
      <c r="B4227" s="155"/>
      <c r="C4227" s="151"/>
      <c r="D4227" s="151"/>
      <c r="E4227" s="152"/>
      <c r="F4227" s="151"/>
      <c r="G4227" s="151"/>
      <c r="H4227" s="36"/>
    </row>
    <row r="4228" spans="2:8" x14ac:dyDescent="0.3">
      <c r="B4228" s="155"/>
      <c r="C4228" s="151"/>
      <c r="D4228" s="151"/>
      <c r="E4228" s="152"/>
      <c r="F4228" s="151"/>
      <c r="G4228" s="151"/>
      <c r="H4228" s="36"/>
    </row>
    <row r="4229" spans="2:8" x14ac:dyDescent="0.3">
      <c r="B4229" s="155"/>
      <c r="C4229" s="151"/>
      <c r="D4229" s="151"/>
      <c r="E4229" s="152"/>
      <c r="F4229" s="151"/>
      <c r="G4229" s="151"/>
      <c r="H4229" s="36"/>
    </row>
    <row r="4230" spans="2:8" x14ac:dyDescent="0.3">
      <c r="B4230" s="155"/>
      <c r="C4230" s="151"/>
      <c r="D4230" s="151"/>
      <c r="E4230" s="152"/>
      <c r="F4230" s="151"/>
      <c r="G4230" s="151"/>
      <c r="H4230" s="36"/>
    </row>
    <row r="4231" spans="2:8" x14ac:dyDescent="0.3">
      <c r="B4231" s="155"/>
      <c r="C4231" s="151"/>
      <c r="D4231" s="151"/>
      <c r="E4231" s="152"/>
      <c r="F4231" s="151"/>
      <c r="G4231" s="151"/>
      <c r="H4231" s="36"/>
    </row>
    <row r="4232" spans="2:8" x14ac:dyDescent="0.3">
      <c r="B4232" s="155"/>
      <c r="C4232" s="151"/>
      <c r="D4232" s="151"/>
      <c r="E4232" s="152"/>
      <c r="F4232" s="151"/>
      <c r="G4232" s="151"/>
      <c r="H4232" s="36"/>
    </row>
    <row r="4233" spans="2:8" x14ac:dyDescent="0.3">
      <c r="B4233" s="155"/>
      <c r="C4233" s="151"/>
      <c r="D4233" s="151"/>
      <c r="E4233" s="152"/>
      <c r="F4233" s="151"/>
      <c r="G4233" s="151"/>
      <c r="H4233" s="36"/>
    </row>
    <row r="4234" spans="2:8" x14ac:dyDescent="0.3">
      <c r="B4234" s="155"/>
      <c r="C4234" s="151"/>
      <c r="D4234" s="151"/>
      <c r="E4234" s="152"/>
      <c r="F4234" s="151"/>
      <c r="G4234" s="151"/>
      <c r="H4234" s="36"/>
    </row>
    <row r="4235" spans="2:8" x14ac:dyDescent="0.3">
      <c r="B4235" s="155"/>
      <c r="C4235" s="151"/>
      <c r="D4235" s="151"/>
      <c r="E4235" s="152"/>
      <c r="F4235" s="151"/>
      <c r="G4235" s="151"/>
      <c r="H4235" s="36"/>
    </row>
    <row r="4236" spans="2:8" x14ac:dyDescent="0.3">
      <c r="B4236" s="155"/>
      <c r="C4236" s="151"/>
      <c r="D4236" s="151"/>
      <c r="E4236" s="152"/>
      <c r="F4236" s="151"/>
      <c r="G4236" s="151"/>
      <c r="H4236" s="36"/>
    </row>
    <row r="4237" spans="2:8" x14ac:dyDescent="0.3">
      <c r="B4237" s="155"/>
      <c r="C4237" s="151"/>
      <c r="D4237" s="151"/>
      <c r="E4237" s="152"/>
      <c r="F4237" s="151"/>
      <c r="G4237" s="151"/>
      <c r="H4237" s="36"/>
    </row>
    <row r="4238" spans="2:8" x14ac:dyDescent="0.3">
      <c r="B4238" s="155"/>
      <c r="C4238" s="151"/>
      <c r="D4238" s="151"/>
      <c r="E4238" s="152"/>
      <c r="F4238" s="151"/>
      <c r="G4238" s="151"/>
      <c r="H4238" s="36"/>
    </row>
    <row r="4239" spans="2:8" x14ac:dyDescent="0.3">
      <c r="B4239" s="155"/>
      <c r="C4239" s="151"/>
      <c r="D4239" s="151"/>
      <c r="E4239" s="152"/>
      <c r="F4239" s="151"/>
      <c r="G4239" s="151"/>
      <c r="H4239" s="36"/>
    </row>
    <row r="4240" spans="2:8" x14ac:dyDescent="0.3">
      <c r="B4240" s="155"/>
      <c r="C4240" s="151"/>
      <c r="D4240" s="151"/>
      <c r="E4240" s="152"/>
      <c r="F4240" s="151"/>
      <c r="G4240" s="151"/>
      <c r="H4240" s="36"/>
    </row>
    <row r="4241" spans="2:8" x14ac:dyDescent="0.3">
      <c r="B4241" s="155"/>
      <c r="C4241" s="151"/>
      <c r="D4241" s="151"/>
      <c r="E4241" s="152"/>
      <c r="F4241" s="151"/>
      <c r="G4241" s="151"/>
      <c r="H4241" s="36"/>
    </row>
    <row r="4242" spans="2:8" x14ac:dyDescent="0.3">
      <c r="B4242" s="155"/>
      <c r="C4242" s="151"/>
      <c r="D4242" s="151"/>
      <c r="E4242" s="152"/>
      <c r="F4242" s="151"/>
      <c r="G4242" s="151"/>
      <c r="H4242" s="36"/>
    </row>
    <row r="4243" spans="2:8" x14ac:dyDescent="0.3">
      <c r="B4243" s="155"/>
      <c r="C4243" s="151"/>
      <c r="D4243" s="151"/>
      <c r="E4243" s="152"/>
      <c r="F4243" s="151"/>
      <c r="G4243" s="151"/>
      <c r="H4243" s="36"/>
    </row>
    <row r="4244" spans="2:8" x14ac:dyDescent="0.3">
      <c r="B4244" s="155"/>
      <c r="C4244" s="151"/>
      <c r="D4244" s="151"/>
      <c r="E4244" s="152"/>
      <c r="F4244" s="151"/>
      <c r="G4244" s="151"/>
      <c r="H4244" s="36"/>
    </row>
    <row r="4245" spans="2:8" x14ac:dyDescent="0.3">
      <c r="B4245" s="155"/>
      <c r="C4245" s="151"/>
      <c r="D4245" s="151"/>
      <c r="E4245" s="152"/>
      <c r="F4245" s="151"/>
      <c r="G4245" s="151"/>
      <c r="H4245" s="36"/>
    </row>
    <row r="4246" spans="2:8" x14ac:dyDescent="0.3">
      <c r="B4246" s="155"/>
      <c r="C4246" s="151"/>
      <c r="D4246" s="151"/>
      <c r="E4246" s="152"/>
      <c r="F4246" s="151"/>
      <c r="G4246" s="151"/>
      <c r="H4246" s="36"/>
    </row>
    <row r="4247" spans="2:8" x14ac:dyDescent="0.3">
      <c r="B4247" s="155"/>
      <c r="C4247" s="151"/>
      <c r="D4247" s="151"/>
      <c r="E4247" s="152"/>
      <c r="F4247" s="151"/>
      <c r="G4247" s="151"/>
      <c r="H4247" s="36"/>
    </row>
    <row r="4248" spans="2:8" x14ac:dyDescent="0.3">
      <c r="B4248" s="155"/>
      <c r="C4248" s="151"/>
      <c r="D4248" s="151"/>
      <c r="E4248" s="152"/>
      <c r="F4248" s="151"/>
      <c r="G4248" s="151"/>
      <c r="H4248" s="36"/>
    </row>
    <row r="4249" spans="2:8" x14ac:dyDescent="0.3">
      <c r="B4249" s="155"/>
      <c r="C4249" s="151"/>
      <c r="D4249" s="151"/>
      <c r="E4249" s="152"/>
      <c r="F4249" s="151"/>
      <c r="G4249" s="151"/>
      <c r="H4249" s="36"/>
    </row>
    <row r="4250" spans="2:8" x14ac:dyDescent="0.3">
      <c r="B4250" s="155"/>
      <c r="C4250" s="151"/>
      <c r="D4250" s="151"/>
      <c r="E4250" s="152"/>
      <c r="F4250" s="151"/>
      <c r="G4250" s="151"/>
      <c r="H4250" s="36"/>
    </row>
    <row r="4251" spans="2:8" x14ac:dyDescent="0.3">
      <c r="B4251" s="155"/>
      <c r="C4251" s="151"/>
      <c r="D4251" s="151"/>
      <c r="E4251" s="152"/>
      <c r="F4251" s="151"/>
      <c r="G4251" s="151"/>
      <c r="H4251" s="36"/>
    </row>
    <row r="4252" spans="2:8" x14ac:dyDescent="0.3">
      <c r="B4252" s="155"/>
      <c r="C4252" s="151"/>
      <c r="D4252" s="151"/>
      <c r="E4252" s="152"/>
      <c r="F4252" s="151"/>
      <c r="G4252" s="151"/>
      <c r="H4252" s="36"/>
    </row>
    <row r="4253" spans="2:8" x14ac:dyDescent="0.3">
      <c r="B4253" s="155"/>
      <c r="C4253" s="151"/>
      <c r="D4253" s="151"/>
      <c r="E4253" s="152"/>
      <c r="F4253" s="151"/>
      <c r="G4253" s="151"/>
      <c r="H4253" s="36"/>
    </row>
    <row r="4254" spans="2:8" x14ac:dyDescent="0.3">
      <c r="B4254" s="155"/>
      <c r="C4254" s="151"/>
      <c r="D4254" s="151"/>
      <c r="E4254" s="152"/>
      <c r="F4254" s="151"/>
      <c r="G4254" s="151"/>
      <c r="H4254" s="36"/>
    </row>
    <row r="4255" spans="2:8" x14ac:dyDescent="0.3">
      <c r="B4255" s="155"/>
      <c r="C4255" s="151"/>
      <c r="D4255" s="151"/>
      <c r="E4255" s="152"/>
      <c r="F4255" s="151"/>
      <c r="G4255" s="151"/>
      <c r="H4255" s="36"/>
    </row>
    <row r="4256" spans="2:8" x14ac:dyDescent="0.3">
      <c r="B4256" s="155"/>
      <c r="C4256" s="151"/>
      <c r="D4256" s="151"/>
      <c r="E4256" s="152"/>
      <c r="F4256" s="151"/>
      <c r="G4256" s="151"/>
      <c r="H4256" s="36"/>
    </row>
    <row r="4257" spans="2:8" x14ac:dyDescent="0.3">
      <c r="B4257" s="155"/>
      <c r="C4257" s="151"/>
      <c r="D4257" s="151"/>
      <c r="E4257" s="152"/>
      <c r="F4257" s="151"/>
      <c r="G4257" s="151"/>
      <c r="H4257" s="36"/>
    </row>
    <row r="4258" spans="2:8" x14ac:dyDescent="0.3">
      <c r="B4258" s="155"/>
      <c r="C4258" s="151"/>
      <c r="D4258" s="151"/>
      <c r="E4258" s="152"/>
      <c r="F4258" s="151"/>
      <c r="G4258" s="151"/>
      <c r="H4258" s="36"/>
    </row>
    <row r="4259" spans="2:8" x14ac:dyDescent="0.3">
      <c r="B4259" s="155"/>
      <c r="C4259" s="151"/>
      <c r="D4259" s="151"/>
      <c r="E4259" s="152"/>
      <c r="F4259" s="151"/>
      <c r="G4259" s="151"/>
      <c r="H4259" s="36"/>
    </row>
    <row r="4260" spans="2:8" x14ac:dyDescent="0.3">
      <c r="B4260" s="155"/>
      <c r="C4260" s="151"/>
      <c r="D4260" s="151"/>
      <c r="E4260" s="152"/>
      <c r="F4260" s="151"/>
      <c r="G4260" s="151"/>
      <c r="H4260" s="36"/>
    </row>
    <row r="4261" spans="2:8" x14ac:dyDescent="0.3">
      <c r="B4261" s="155"/>
      <c r="C4261" s="151"/>
      <c r="D4261" s="151"/>
      <c r="E4261" s="152"/>
      <c r="F4261" s="151"/>
      <c r="G4261" s="151"/>
      <c r="H4261" s="36"/>
    </row>
    <row r="4262" spans="2:8" x14ac:dyDescent="0.3">
      <c r="B4262" s="155"/>
      <c r="C4262" s="151"/>
      <c r="D4262" s="151"/>
      <c r="E4262" s="152"/>
      <c r="F4262" s="151"/>
      <c r="G4262" s="151"/>
      <c r="H4262" s="36"/>
    </row>
    <row r="4263" spans="2:8" x14ac:dyDescent="0.3">
      <c r="B4263" s="155"/>
      <c r="C4263" s="151"/>
      <c r="D4263" s="151"/>
      <c r="E4263" s="152"/>
      <c r="F4263" s="151"/>
      <c r="G4263" s="151"/>
      <c r="H4263" s="36"/>
    </row>
    <row r="4264" spans="2:8" x14ac:dyDescent="0.3">
      <c r="B4264" s="155"/>
      <c r="C4264" s="151"/>
      <c r="D4264" s="151"/>
      <c r="E4264" s="152"/>
      <c r="F4264" s="151"/>
      <c r="G4264" s="151"/>
      <c r="H4264" s="36"/>
    </row>
    <row r="4265" spans="2:8" x14ac:dyDescent="0.3">
      <c r="B4265" s="155"/>
      <c r="C4265" s="151"/>
      <c r="D4265" s="151"/>
      <c r="E4265" s="152"/>
      <c r="F4265" s="151"/>
      <c r="G4265" s="151"/>
      <c r="H4265" s="36"/>
    </row>
    <row r="4266" spans="2:8" x14ac:dyDescent="0.3">
      <c r="B4266" s="155"/>
      <c r="C4266" s="151"/>
      <c r="D4266" s="151"/>
      <c r="E4266" s="152"/>
      <c r="F4266" s="151"/>
      <c r="G4266" s="151"/>
      <c r="H4266" s="36"/>
    </row>
    <row r="4267" spans="2:8" x14ac:dyDescent="0.3">
      <c r="B4267" s="155"/>
      <c r="C4267" s="151"/>
      <c r="D4267" s="151"/>
      <c r="E4267" s="152"/>
      <c r="F4267" s="151"/>
      <c r="G4267" s="151"/>
      <c r="H4267" s="36"/>
    </row>
    <row r="4268" spans="2:8" x14ac:dyDescent="0.3">
      <c r="B4268" s="155"/>
      <c r="C4268" s="151"/>
      <c r="D4268" s="151"/>
      <c r="E4268" s="152"/>
      <c r="F4268" s="151"/>
      <c r="G4268" s="151"/>
      <c r="H4268" s="36"/>
    </row>
    <row r="4269" spans="2:8" x14ac:dyDescent="0.3">
      <c r="B4269" s="155"/>
      <c r="C4269" s="151"/>
      <c r="D4269" s="151"/>
      <c r="E4269" s="152"/>
      <c r="F4269" s="151"/>
      <c r="G4269" s="151"/>
      <c r="H4269" s="36"/>
    </row>
    <row r="4270" spans="2:8" x14ac:dyDescent="0.3">
      <c r="B4270" s="155"/>
      <c r="C4270" s="151"/>
      <c r="D4270" s="151"/>
      <c r="E4270" s="152"/>
      <c r="F4270" s="151"/>
      <c r="G4270" s="151"/>
      <c r="H4270" s="36"/>
    </row>
    <row r="4271" spans="2:8" x14ac:dyDescent="0.3">
      <c r="B4271" s="155"/>
      <c r="C4271" s="151"/>
      <c r="D4271" s="151"/>
      <c r="E4271" s="152"/>
      <c r="F4271" s="151"/>
      <c r="G4271" s="151"/>
      <c r="H4271" s="36"/>
    </row>
    <row r="4272" spans="2:8" x14ac:dyDescent="0.3">
      <c r="B4272" s="155"/>
      <c r="C4272" s="151"/>
      <c r="D4272" s="151"/>
      <c r="E4272" s="152"/>
      <c r="F4272" s="151"/>
      <c r="G4272" s="151"/>
      <c r="H4272" s="36"/>
    </row>
    <row r="4273" spans="2:8" x14ac:dyDescent="0.3">
      <c r="B4273" s="155"/>
      <c r="C4273" s="151"/>
      <c r="D4273" s="151"/>
      <c r="E4273" s="152"/>
      <c r="F4273" s="151"/>
      <c r="G4273" s="151"/>
      <c r="H4273" s="36"/>
    </row>
    <row r="4274" spans="2:8" x14ac:dyDescent="0.3">
      <c r="B4274" s="155"/>
      <c r="C4274" s="151"/>
      <c r="D4274" s="151"/>
      <c r="E4274" s="152"/>
      <c r="F4274" s="151"/>
      <c r="G4274" s="151"/>
      <c r="H4274" s="36"/>
    </row>
    <row r="4275" spans="2:8" x14ac:dyDescent="0.3">
      <c r="B4275" s="155"/>
      <c r="C4275" s="151"/>
      <c r="D4275" s="151"/>
      <c r="E4275" s="152"/>
      <c r="F4275" s="151"/>
      <c r="G4275" s="151"/>
      <c r="H4275" s="36"/>
    </row>
    <row r="4276" spans="2:8" x14ac:dyDescent="0.3">
      <c r="B4276" s="155"/>
      <c r="C4276" s="151"/>
      <c r="D4276" s="151"/>
      <c r="E4276" s="152"/>
      <c r="F4276" s="151"/>
      <c r="G4276" s="151"/>
      <c r="H4276" s="36"/>
    </row>
    <row r="4277" spans="2:8" x14ac:dyDescent="0.3">
      <c r="B4277" s="155"/>
      <c r="C4277" s="151"/>
      <c r="D4277" s="151"/>
      <c r="E4277" s="152"/>
      <c r="F4277" s="151"/>
      <c r="G4277" s="151"/>
      <c r="H4277" s="36"/>
    </row>
    <row r="4278" spans="2:8" x14ac:dyDescent="0.3">
      <c r="B4278" s="155"/>
      <c r="C4278" s="151"/>
      <c r="D4278" s="151"/>
      <c r="E4278" s="152"/>
      <c r="F4278" s="151"/>
      <c r="G4278" s="151"/>
      <c r="H4278" s="36"/>
    </row>
    <row r="4279" spans="2:8" x14ac:dyDescent="0.3">
      <c r="B4279" s="155"/>
      <c r="C4279" s="151"/>
      <c r="D4279" s="151"/>
      <c r="E4279" s="152"/>
      <c r="F4279" s="151"/>
      <c r="G4279" s="151"/>
      <c r="H4279" s="36"/>
    </row>
    <row r="4280" spans="2:8" x14ac:dyDescent="0.3">
      <c r="B4280" s="155"/>
      <c r="C4280" s="151"/>
      <c r="D4280" s="151"/>
      <c r="E4280" s="152"/>
      <c r="F4280" s="151"/>
      <c r="G4280" s="151"/>
      <c r="H4280" s="36"/>
    </row>
    <row r="4281" spans="2:8" x14ac:dyDescent="0.3">
      <c r="B4281" s="155"/>
      <c r="C4281" s="151"/>
      <c r="D4281" s="151"/>
      <c r="E4281" s="152"/>
      <c r="F4281" s="151"/>
      <c r="G4281" s="151"/>
      <c r="H4281" s="36"/>
    </row>
    <row r="4282" spans="2:8" x14ac:dyDescent="0.3">
      <c r="B4282" s="155"/>
      <c r="C4282" s="151"/>
      <c r="D4282" s="151"/>
      <c r="E4282" s="152"/>
      <c r="F4282" s="151"/>
      <c r="G4282" s="151"/>
      <c r="H4282" s="36"/>
    </row>
    <row r="4283" spans="2:8" x14ac:dyDescent="0.3">
      <c r="B4283" s="155"/>
      <c r="C4283" s="151"/>
      <c r="D4283" s="151"/>
      <c r="E4283" s="152"/>
      <c r="F4283" s="151"/>
      <c r="G4283" s="151"/>
      <c r="H4283" s="36"/>
    </row>
    <row r="4284" spans="2:8" x14ac:dyDescent="0.3">
      <c r="B4284" s="155"/>
      <c r="C4284" s="151"/>
      <c r="D4284" s="151"/>
      <c r="E4284" s="152"/>
      <c r="F4284" s="151"/>
      <c r="G4284" s="151"/>
      <c r="H4284" s="36"/>
    </row>
    <row r="4285" spans="2:8" x14ac:dyDescent="0.3">
      <c r="B4285" s="155"/>
      <c r="C4285" s="151"/>
      <c r="D4285" s="151"/>
      <c r="E4285" s="152"/>
      <c r="F4285" s="151"/>
      <c r="G4285" s="151"/>
      <c r="H4285" s="36"/>
    </row>
    <row r="4286" spans="2:8" x14ac:dyDescent="0.3">
      <c r="B4286" s="155"/>
      <c r="C4286" s="151"/>
      <c r="D4286" s="151"/>
      <c r="E4286" s="152"/>
      <c r="F4286" s="151"/>
      <c r="G4286" s="151"/>
      <c r="H4286" s="36"/>
    </row>
    <row r="4287" spans="2:8" x14ac:dyDescent="0.3">
      <c r="B4287" s="155"/>
      <c r="C4287" s="151"/>
      <c r="D4287" s="151"/>
      <c r="E4287" s="152"/>
      <c r="F4287" s="151"/>
      <c r="G4287" s="151"/>
      <c r="H4287" s="36"/>
    </row>
    <row r="4288" spans="2:8" x14ac:dyDescent="0.3">
      <c r="B4288" s="155"/>
      <c r="C4288" s="151"/>
      <c r="D4288" s="151"/>
      <c r="E4288" s="152"/>
      <c r="F4288" s="151"/>
      <c r="G4288" s="151"/>
      <c r="H4288" s="36"/>
    </row>
    <row r="4289" spans="2:8" x14ac:dyDescent="0.3">
      <c r="B4289" s="155"/>
      <c r="C4289" s="151"/>
      <c r="D4289" s="151"/>
      <c r="E4289" s="152"/>
      <c r="F4289" s="151"/>
      <c r="G4289" s="151"/>
      <c r="H4289" s="36"/>
    </row>
    <row r="4290" spans="2:8" x14ac:dyDescent="0.3">
      <c r="B4290" s="155"/>
      <c r="C4290" s="151"/>
      <c r="D4290" s="151"/>
      <c r="E4290" s="152"/>
      <c r="F4290" s="151"/>
      <c r="G4290" s="151"/>
      <c r="H4290" s="36"/>
    </row>
    <row r="4291" spans="2:8" x14ac:dyDescent="0.3">
      <c r="B4291" s="155"/>
      <c r="C4291" s="151"/>
      <c r="D4291" s="151"/>
      <c r="E4291" s="152"/>
      <c r="F4291" s="151"/>
      <c r="G4291" s="151"/>
      <c r="H4291" s="36"/>
    </row>
    <row r="4292" spans="2:8" x14ac:dyDescent="0.3">
      <c r="B4292" s="155"/>
      <c r="C4292" s="151"/>
      <c r="D4292" s="151"/>
      <c r="E4292" s="152"/>
      <c r="F4292" s="151"/>
      <c r="G4292" s="151"/>
      <c r="H4292" s="36"/>
    </row>
    <row r="4293" spans="2:8" x14ac:dyDescent="0.3">
      <c r="B4293" s="155"/>
      <c r="C4293" s="151"/>
      <c r="D4293" s="151"/>
      <c r="E4293" s="152"/>
      <c r="F4293" s="151"/>
      <c r="G4293" s="151"/>
      <c r="H4293" s="36"/>
    </row>
    <row r="4294" spans="2:8" x14ac:dyDescent="0.3">
      <c r="B4294" s="155"/>
      <c r="C4294" s="151"/>
      <c r="D4294" s="151"/>
      <c r="E4294" s="152"/>
      <c r="F4294" s="151"/>
      <c r="G4294" s="151"/>
      <c r="H4294" s="36"/>
    </row>
    <row r="4295" spans="2:8" x14ac:dyDescent="0.3">
      <c r="B4295" s="155"/>
      <c r="C4295" s="151"/>
      <c r="D4295" s="151"/>
      <c r="E4295" s="152"/>
      <c r="F4295" s="151"/>
      <c r="G4295" s="151"/>
      <c r="H4295" s="36"/>
    </row>
    <row r="4296" spans="2:8" x14ac:dyDescent="0.3">
      <c r="B4296" s="155"/>
      <c r="C4296" s="151"/>
      <c r="D4296" s="151"/>
      <c r="E4296" s="152"/>
      <c r="F4296" s="151"/>
      <c r="G4296" s="151"/>
      <c r="H4296" s="36"/>
    </row>
    <row r="4297" spans="2:8" x14ac:dyDescent="0.3">
      <c r="B4297" s="155"/>
      <c r="C4297" s="151"/>
      <c r="D4297" s="151"/>
      <c r="E4297" s="152"/>
      <c r="F4297" s="151"/>
      <c r="G4297" s="151"/>
      <c r="H4297" s="36"/>
    </row>
    <row r="4298" spans="2:8" x14ac:dyDescent="0.3">
      <c r="B4298" s="155"/>
      <c r="C4298" s="151"/>
      <c r="D4298" s="151"/>
      <c r="E4298" s="152"/>
      <c r="F4298" s="151"/>
      <c r="G4298" s="151"/>
      <c r="H4298" s="36"/>
    </row>
    <row r="4299" spans="2:8" x14ac:dyDescent="0.3">
      <c r="B4299" s="155"/>
      <c r="C4299" s="151"/>
      <c r="D4299" s="151"/>
      <c r="E4299" s="152"/>
      <c r="F4299" s="151"/>
      <c r="G4299" s="151"/>
      <c r="H4299" s="36"/>
    </row>
    <row r="4300" spans="2:8" x14ac:dyDescent="0.3">
      <c r="B4300" s="155"/>
      <c r="C4300" s="151"/>
      <c r="D4300" s="151"/>
      <c r="E4300" s="152"/>
      <c r="F4300" s="151"/>
      <c r="G4300" s="151"/>
      <c r="H4300" s="36"/>
    </row>
    <row r="4301" spans="2:8" x14ac:dyDescent="0.3">
      <c r="B4301" s="155"/>
      <c r="C4301" s="151"/>
      <c r="D4301" s="151"/>
      <c r="E4301" s="152"/>
      <c r="F4301" s="151"/>
      <c r="G4301" s="151"/>
      <c r="H4301" s="36"/>
    </row>
    <row r="4302" spans="2:8" x14ac:dyDescent="0.3">
      <c r="B4302" s="155"/>
      <c r="C4302" s="151"/>
      <c r="D4302" s="151"/>
      <c r="E4302" s="152"/>
      <c r="F4302" s="151"/>
      <c r="G4302" s="151"/>
      <c r="H4302" s="36"/>
    </row>
    <row r="4303" spans="2:8" x14ac:dyDescent="0.3">
      <c r="B4303" s="155"/>
      <c r="C4303" s="151"/>
      <c r="D4303" s="151"/>
      <c r="E4303" s="152"/>
      <c r="F4303" s="151"/>
      <c r="G4303" s="151"/>
      <c r="H4303" s="36"/>
    </row>
    <row r="4304" spans="2:8" x14ac:dyDescent="0.3">
      <c r="B4304" s="155"/>
      <c r="C4304" s="151"/>
      <c r="D4304" s="151"/>
      <c r="E4304" s="152"/>
      <c r="F4304" s="151"/>
      <c r="G4304" s="151"/>
      <c r="H4304" s="36"/>
    </row>
    <row r="4305" spans="2:8" x14ac:dyDescent="0.3">
      <c r="B4305" s="155"/>
      <c r="C4305" s="151"/>
      <c r="D4305" s="151"/>
      <c r="E4305" s="152"/>
      <c r="F4305" s="151"/>
      <c r="G4305" s="151"/>
      <c r="H4305" s="36"/>
    </row>
    <row r="4306" spans="2:8" x14ac:dyDescent="0.3">
      <c r="B4306" s="155"/>
      <c r="C4306" s="151"/>
      <c r="D4306" s="151"/>
      <c r="E4306" s="152"/>
      <c r="F4306" s="151"/>
      <c r="G4306" s="151"/>
      <c r="H4306" s="36"/>
    </row>
    <row r="4307" spans="2:8" x14ac:dyDescent="0.3">
      <c r="B4307" s="155"/>
      <c r="C4307" s="151"/>
      <c r="D4307" s="151"/>
      <c r="E4307" s="152"/>
      <c r="F4307" s="151"/>
      <c r="G4307" s="151"/>
      <c r="H4307" s="36"/>
    </row>
    <row r="4308" spans="2:8" x14ac:dyDescent="0.3">
      <c r="B4308" s="155"/>
      <c r="C4308" s="151"/>
      <c r="D4308" s="151"/>
      <c r="E4308" s="152"/>
      <c r="F4308" s="151"/>
      <c r="G4308" s="151"/>
      <c r="H4308" s="36"/>
    </row>
    <row r="4309" spans="2:8" x14ac:dyDescent="0.3">
      <c r="B4309" s="155"/>
      <c r="C4309" s="151"/>
      <c r="D4309" s="151"/>
      <c r="E4309" s="152"/>
      <c r="F4309" s="151"/>
      <c r="G4309" s="151"/>
      <c r="H4309" s="36"/>
    </row>
    <row r="4310" spans="2:8" x14ac:dyDescent="0.3">
      <c r="B4310" s="155"/>
      <c r="C4310" s="151"/>
      <c r="D4310" s="151"/>
      <c r="E4310" s="152"/>
      <c r="F4310" s="151"/>
      <c r="G4310" s="151"/>
      <c r="H4310" s="36"/>
    </row>
    <row r="4311" spans="2:8" x14ac:dyDescent="0.3">
      <c r="B4311" s="155"/>
      <c r="C4311" s="151"/>
      <c r="D4311" s="151"/>
      <c r="E4311" s="152"/>
      <c r="F4311" s="151"/>
      <c r="G4311" s="151"/>
      <c r="H4311" s="36"/>
    </row>
    <row r="4312" spans="2:8" x14ac:dyDescent="0.3">
      <c r="B4312" s="155"/>
      <c r="C4312" s="151"/>
      <c r="D4312" s="151"/>
      <c r="E4312" s="152"/>
      <c r="F4312" s="151"/>
      <c r="G4312" s="151"/>
      <c r="H4312" s="36"/>
    </row>
    <row r="4313" spans="2:8" x14ac:dyDescent="0.3">
      <c r="B4313" s="155"/>
      <c r="C4313" s="151"/>
      <c r="D4313" s="151"/>
      <c r="E4313" s="152"/>
      <c r="F4313" s="151"/>
      <c r="G4313" s="151"/>
      <c r="H4313" s="36"/>
    </row>
    <row r="4314" spans="2:8" x14ac:dyDescent="0.3">
      <c r="B4314" s="155"/>
      <c r="C4314" s="151"/>
      <c r="D4314" s="151"/>
      <c r="E4314" s="152"/>
      <c r="F4314" s="151"/>
      <c r="G4314" s="151"/>
      <c r="H4314" s="36"/>
    </row>
    <row r="4315" spans="2:8" x14ac:dyDescent="0.3">
      <c r="B4315" s="155"/>
      <c r="C4315" s="151"/>
      <c r="D4315" s="151"/>
      <c r="E4315" s="152"/>
      <c r="F4315" s="151"/>
      <c r="G4315" s="151"/>
      <c r="H4315" s="36"/>
    </row>
    <row r="4316" spans="2:8" x14ac:dyDescent="0.3">
      <c r="B4316" s="155"/>
      <c r="C4316" s="151"/>
      <c r="D4316" s="151"/>
      <c r="E4316" s="152"/>
      <c r="F4316" s="151"/>
      <c r="G4316" s="151"/>
      <c r="H4316" s="36"/>
    </row>
    <row r="4317" spans="2:8" x14ac:dyDescent="0.3">
      <c r="B4317" s="155"/>
      <c r="C4317" s="151"/>
      <c r="D4317" s="151"/>
      <c r="E4317" s="152"/>
      <c r="F4317" s="151"/>
      <c r="G4317" s="151"/>
      <c r="H4317" s="36"/>
    </row>
    <row r="4318" spans="2:8" x14ac:dyDescent="0.3">
      <c r="B4318" s="155"/>
      <c r="C4318" s="151"/>
      <c r="D4318" s="151"/>
      <c r="E4318" s="152"/>
      <c r="F4318" s="151"/>
      <c r="G4318" s="151"/>
      <c r="H4318" s="36"/>
    </row>
    <row r="4319" spans="2:8" x14ac:dyDescent="0.3">
      <c r="B4319" s="155"/>
      <c r="C4319" s="151"/>
      <c r="D4319" s="151"/>
      <c r="E4319" s="152"/>
      <c r="F4319" s="151"/>
      <c r="G4319" s="151"/>
      <c r="H4319" s="36"/>
    </row>
    <row r="4320" spans="2:8" x14ac:dyDescent="0.3">
      <c r="B4320" s="155"/>
      <c r="C4320" s="151"/>
      <c r="D4320" s="151"/>
      <c r="E4320" s="152"/>
      <c r="F4320" s="151"/>
      <c r="G4320" s="151"/>
      <c r="H4320" s="36"/>
    </row>
    <row r="4321" spans="2:8" x14ac:dyDescent="0.3">
      <c r="B4321" s="155"/>
      <c r="C4321" s="151"/>
      <c r="D4321" s="151"/>
      <c r="E4321" s="152"/>
      <c r="F4321" s="151"/>
      <c r="G4321" s="151"/>
      <c r="H4321" s="36"/>
    </row>
    <row r="4322" spans="2:8" x14ac:dyDescent="0.3">
      <c r="B4322" s="155"/>
      <c r="C4322" s="151"/>
      <c r="D4322" s="151"/>
      <c r="E4322" s="152"/>
      <c r="F4322" s="151"/>
      <c r="G4322" s="151"/>
      <c r="H4322" s="36"/>
    </row>
    <row r="4323" spans="2:8" x14ac:dyDescent="0.3">
      <c r="B4323" s="155"/>
      <c r="C4323" s="151"/>
      <c r="D4323" s="151"/>
      <c r="E4323" s="152"/>
      <c r="F4323" s="151"/>
      <c r="G4323" s="151"/>
      <c r="H4323" s="36"/>
    </row>
    <row r="4324" spans="2:8" x14ac:dyDescent="0.3">
      <c r="B4324" s="155"/>
      <c r="C4324" s="151"/>
      <c r="D4324" s="151"/>
      <c r="E4324" s="152"/>
      <c r="F4324" s="151"/>
      <c r="G4324" s="151"/>
      <c r="H4324" s="36"/>
    </row>
    <row r="4325" spans="2:8" x14ac:dyDescent="0.3">
      <c r="B4325" s="155"/>
      <c r="C4325" s="151"/>
      <c r="D4325" s="151"/>
      <c r="E4325" s="152"/>
      <c r="F4325" s="151"/>
      <c r="G4325" s="151"/>
      <c r="H4325" s="36"/>
    </row>
    <row r="4326" spans="2:8" x14ac:dyDescent="0.3">
      <c r="B4326" s="155"/>
      <c r="C4326" s="151"/>
      <c r="D4326" s="151"/>
      <c r="E4326" s="152"/>
      <c r="F4326" s="151"/>
      <c r="G4326" s="151"/>
      <c r="H4326" s="36"/>
    </row>
    <row r="4327" spans="2:8" x14ac:dyDescent="0.3">
      <c r="B4327" s="155"/>
      <c r="C4327" s="151"/>
      <c r="D4327" s="151"/>
      <c r="E4327" s="152"/>
      <c r="F4327" s="151"/>
      <c r="G4327" s="151"/>
      <c r="H4327" s="36"/>
    </row>
    <row r="4328" spans="2:8" x14ac:dyDescent="0.3">
      <c r="B4328" s="155"/>
      <c r="C4328" s="151"/>
      <c r="D4328" s="151"/>
      <c r="E4328" s="152"/>
      <c r="F4328" s="151"/>
      <c r="G4328" s="151"/>
      <c r="H4328" s="36"/>
    </row>
    <row r="4329" spans="2:8" x14ac:dyDescent="0.3">
      <c r="B4329" s="155"/>
      <c r="C4329" s="151"/>
      <c r="D4329" s="151"/>
      <c r="E4329" s="152"/>
      <c r="F4329" s="151"/>
      <c r="G4329" s="151"/>
      <c r="H4329" s="36"/>
    </row>
    <row r="4330" spans="2:8" x14ac:dyDescent="0.3">
      <c r="B4330" s="155"/>
      <c r="C4330" s="151"/>
      <c r="D4330" s="151"/>
      <c r="E4330" s="152"/>
      <c r="F4330" s="151"/>
      <c r="G4330" s="151"/>
      <c r="H4330" s="36"/>
    </row>
    <row r="4331" spans="2:8" x14ac:dyDescent="0.3">
      <c r="B4331" s="155"/>
      <c r="C4331" s="151"/>
      <c r="D4331" s="151"/>
      <c r="E4331" s="152"/>
      <c r="F4331" s="151"/>
      <c r="G4331" s="151"/>
      <c r="H4331" s="36"/>
    </row>
    <row r="4332" spans="2:8" x14ac:dyDescent="0.3">
      <c r="B4332" s="155"/>
      <c r="C4332" s="151"/>
      <c r="D4332" s="151"/>
      <c r="E4332" s="152"/>
      <c r="F4332" s="151"/>
      <c r="G4332" s="151"/>
      <c r="H4332" s="36"/>
    </row>
    <row r="4333" spans="2:8" x14ac:dyDescent="0.3">
      <c r="B4333" s="155"/>
      <c r="C4333" s="151"/>
      <c r="D4333" s="151"/>
      <c r="E4333" s="152"/>
      <c r="F4333" s="151"/>
      <c r="G4333" s="151"/>
      <c r="H4333" s="36"/>
    </row>
    <row r="4334" spans="2:8" x14ac:dyDescent="0.3">
      <c r="B4334" s="155"/>
      <c r="C4334" s="151"/>
      <c r="D4334" s="151"/>
      <c r="E4334" s="152"/>
      <c r="F4334" s="151"/>
      <c r="G4334" s="151"/>
      <c r="H4334" s="36"/>
    </row>
    <row r="4335" spans="2:8" x14ac:dyDescent="0.3">
      <c r="B4335" s="155"/>
      <c r="C4335" s="151"/>
      <c r="D4335" s="151"/>
      <c r="E4335" s="152"/>
      <c r="F4335" s="151"/>
      <c r="G4335" s="151"/>
      <c r="H4335" s="36"/>
    </row>
    <row r="4336" spans="2:8" x14ac:dyDescent="0.3">
      <c r="B4336" s="155"/>
      <c r="C4336" s="151"/>
      <c r="D4336" s="151"/>
      <c r="E4336" s="152"/>
      <c r="F4336" s="151"/>
      <c r="G4336" s="151"/>
      <c r="H4336" s="36"/>
    </row>
    <row r="4337" spans="2:8" x14ac:dyDescent="0.3">
      <c r="B4337" s="155"/>
      <c r="C4337" s="151"/>
      <c r="D4337" s="151"/>
      <c r="E4337" s="152"/>
      <c r="F4337" s="151"/>
      <c r="G4337" s="151"/>
      <c r="H4337" s="36"/>
    </row>
    <row r="4338" spans="2:8" x14ac:dyDescent="0.3">
      <c r="B4338" s="155"/>
      <c r="C4338" s="151"/>
      <c r="D4338" s="151"/>
      <c r="E4338" s="152"/>
      <c r="F4338" s="151"/>
      <c r="G4338" s="151"/>
      <c r="H4338" s="36"/>
    </row>
    <row r="4339" spans="2:8" x14ac:dyDescent="0.3">
      <c r="B4339" s="155"/>
      <c r="C4339" s="151"/>
      <c r="D4339" s="151"/>
      <c r="E4339" s="152"/>
      <c r="F4339" s="151"/>
      <c r="G4339" s="151"/>
      <c r="H4339" s="36"/>
    </row>
    <row r="4340" spans="2:8" x14ac:dyDescent="0.3">
      <c r="B4340" s="155"/>
      <c r="C4340" s="151"/>
      <c r="D4340" s="151"/>
      <c r="E4340" s="152"/>
      <c r="F4340" s="151"/>
      <c r="G4340" s="151"/>
      <c r="H4340" s="36"/>
    </row>
    <row r="4341" spans="2:8" x14ac:dyDescent="0.3">
      <c r="B4341" s="155"/>
      <c r="C4341" s="151"/>
      <c r="D4341" s="151"/>
      <c r="E4341" s="152"/>
      <c r="F4341" s="151"/>
      <c r="G4341" s="151"/>
      <c r="H4341" s="36"/>
    </row>
    <row r="4342" spans="2:8" x14ac:dyDescent="0.3">
      <c r="B4342" s="155"/>
      <c r="C4342" s="151"/>
      <c r="D4342" s="151"/>
      <c r="E4342" s="152"/>
      <c r="F4342" s="151"/>
      <c r="G4342" s="151"/>
      <c r="H4342" s="36"/>
    </row>
    <row r="4343" spans="2:8" x14ac:dyDescent="0.3">
      <c r="B4343" s="155"/>
      <c r="C4343" s="151"/>
      <c r="D4343" s="151"/>
      <c r="E4343" s="152"/>
      <c r="F4343" s="151"/>
      <c r="G4343" s="151"/>
      <c r="H4343" s="36"/>
    </row>
    <row r="4344" spans="2:8" x14ac:dyDescent="0.3">
      <c r="B4344" s="155"/>
      <c r="C4344" s="151"/>
      <c r="D4344" s="151"/>
      <c r="E4344" s="152"/>
      <c r="F4344" s="151"/>
      <c r="G4344" s="151"/>
      <c r="H4344" s="36"/>
    </row>
    <row r="4345" spans="2:8" x14ac:dyDescent="0.3">
      <c r="B4345" s="155"/>
      <c r="C4345" s="151"/>
      <c r="D4345" s="151"/>
      <c r="E4345" s="152"/>
      <c r="F4345" s="151"/>
      <c r="G4345" s="151"/>
      <c r="H4345" s="36"/>
    </row>
    <row r="4346" spans="2:8" x14ac:dyDescent="0.3">
      <c r="B4346" s="155"/>
      <c r="C4346" s="151"/>
      <c r="D4346" s="151"/>
      <c r="E4346" s="152"/>
      <c r="F4346" s="151"/>
      <c r="G4346" s="151"/>
      <c r="H4346" s="36"/>
    </row>
    <row r="4347" spans="2:8" x14ac:dyDescent="0.3">
      <c r="B4347" s="155"/>
      <c r="C4347" s="151"/>
      <c r="D4347" s="151"/>
      <c r="E4347" s="152"/>
      <c r="F4347" s="151"/>
      <c r="G4347" s="151"/>
      <c r="H4347" s="36"/>
    </row>
    <row r="4348" spans="2:8" x14ac:dyDescent="0.3">
      <c r="B4348" s="155"/>
      <c r="C4348" s="151"/>
      <c r="D4348" s="151"/>
      <c r="E4348" s="152"/>
      <c r="F4348" s="151"/>
      <c r="G4348" s="151"/>
      <c r="H4348" s="36"/>
    </row>
    <row r="4349" spans="2:8" x14ac:dyDescent="0.3">
      <c r="B4349" s="155"/>
      <c r="C4349" s="151"/>
      <c r="D4349" s="151"/>
      <c r="E4349" s="152"/>
      <c r="F4349" s="151"/>
      <c r="G4349" s="151"/>
      <c r="H4349" s="36"/>
    </row>
    <row r="4350" spans="2:8" x14ac:dyDescent="0.3">
      <c r="B4350" s="155"/>
      <c r="C4350" s="151"/>
      <c r="D4350" s="151"/>
      <c r="E4350" s="152"/>
      <c r="F4350" s="151"/>
      <c r="G4350" s="151"/>
      <c r="H4350" s="36"/>
    </row>
    <row r="4351" spans="2:8" x14ac:dyDescent="0.3">
      <c r="B4351" s="155"/>
      <c r="C4351" s="151"/>
      <c r="D4351" s="151"/>
      <c r="E4351" s="152"/>
      <c r="F4351" s="151"/>
      <c r="G4351" s="151"/>
      <c r="H4351" s="36"/>
    </row>
    <row r="4352" spans="2:8" x14ac:dyDescent="0.3">
      <c r="B4352" s="155"/>
      <c r="C4352" s="151"/>
      <c r="D4352" s="151"/>
      <c r="E4352" s="152"/>
      <c r="F4352" s="151"/>
      <c r="G4352" s="151"/>
      <c r="H4352" s="36"/>
    </row>
    <row r="4353" spans="2:8" x14ac:dyDescent="0.3">
      <c r="B4353" s="155"/>
      <c r="C4353" s="151"/>
      <c r="D4353" s="151"/>
      <c r="E4353" s="152"/>
      <c r="F4353" s="151"/>
      <c r="G4353" s="151"/>
      <c r="H4353" s="36"/>
    </row>
    <row r="4354" spans="2:8" x14ac:dyDescent="0.3">
      <c r="B4354" s="155"/>
      <c r="C4354" s="151"/>
      <c r="D4354" s="151"/>
      <c r="E4354" s="152"/>
      <c r="F4354" s="151"/>
      <c r="G4354" s="151"/>
      <c r="H4354" s="36"/>
    </row>
    <row r="4355" spans="2:8" x14ac:dyDescent="0.3">
      <c r="B4355" s="155"/>
      <c r="C4355" s="151"/>
      <c r="D4355" s="151"/>
      <c r="E4355" s="152"/>
      <c r="F4355" s="151"/>
      <c r="G4355" s="151"/>
      <c r="H4355" s="36"/>
    </row>
    <row r="4356" spans="2:8" x14ac:dyDescent="0.3">
      <c r="B4356" s="155"/>
      <c r="C4356" s="151"/>
      <c r="D4356" s="151"/>
      <c r="E4356" s="152"/>
      <c r="F4356" s="151"/>
      <c r="G4356" s="151"/>
      <c r="H4356" s="36"/>
    </row>
    <row r="4357" spans="2:8" x14ac:dyDescent="0.3">
      <c r="B4357" s="155"/>
      <c r="C4357" s="151"/>
      <c r="D4357" s="151"/>
      <c r="E4357" s="152"/>
      <c r="F4357" s="151"/>
      <c r="G4357" s="151"/>
      <c r="H4357" s="36"/>
    </row>
    <row r="4358" spans="2:8" x14ac:dyDescent="0.3">
      <c r="B4358" s="155"/>
      <c r="C4358" s="151"/>
      <c r="D4358" s="151"/>
      <c r="E4358" s="152"/>
      <c r="F4358" s="151"/>
      <c r="G4358" s="151"/>
      <c r="H4358" s="36"/>
    </row>
    <row r="4359" spans="2:8" x14ac:dyDescent="0.3">
      <c r="B4359" s="155"/>
      <c r="C4359" s="151"/>
      <c r="D4359" s="151"/>
      <c r="E4359" s="152"/>
      <c r="F4359" s="151"/>
      <c r="G4359" s="151"/>
      <c r="H4359" s="36"/>
    </row>
    <row r="4360" spans="2:8" x14ac:dyDescent="0.3">
      <c r="B4360" s="155"/>
      <c r="C4360" s="151"/>
      <c r="D4360" s="151"/>
      <c r="E4360" s="152"/>
      <c r="F4360" s="151"/>
      <c r="G4360" s="151"/>
      <c r="H4360" s="36"/>
    </row>
    <row r="4361" spans="2:8" x14ac:dyDescent="0.3">
      <c r="B4361" s="155"/>
      <c r="C4361" s="151"/>
      <c r="D4361" s="151"/>
      <c r="E4361" s="152"/>
      <c r="F4361" s="151"/>
      <c r="G4361" s="151"/>
      <c r="H4361" s="36"/>
    </row>
    <row r="4362" spans="2:8" x14ac:dyDescent="0.3">
      <c r="B4362" s="155"/>
      <c r="C4362" s="151"/>
      <c r="D4362" s="151"/>
      <c r="E4362" s="152"/>
      <c r="F4362" s="151"/>
      <c r="G4362" s="151"/>
      <c r="H4362" s="36"/>
    </row>
    <row r="4363" spans="2:8" x14ac:dyDescent="0.3">
      <c r="B4363" s="155"/>
      <c r="C4363" s="151"/>
      <c r="D4363" s="151"/>
      <c r="E4363" s="152"/>
      <c r="F4363" s="151"/>
      <c r="G4363" s="151"/>
      <c r="H4363" s="36"/>
    </row>
    <row r="4364" spans="2:8" x14ac:dyDescent="0.3">
      <c r="B4364" s="155"/>
      <c r="C4364" s="151"/>
      <c r="D4364" s="151"/>
      <c r="E4364" s="152"/>
      <c r="F4364" s="151"/>
      <c r="G4364" s="151"/>
      <c r="H4364" s="36"/>
    </row>
    <row r="4365" spans="2:8" x14ac:dyDescent="0.3">
      <c r="B4365" s="155"/>
      <c r="C4365" s="151"/>
      <c r="D4365" s="151"/>
      <c r="E4365" s="152"/>
      <c r="F4365" s="151"/>
      <c r="G4365" s="151"/>
      <c r="H4365" s="36"/>
    </row>
    <row r="4366" spans="2:8" x14ac:dyDescent="0.3">
      <c r="B4366" s="155"/>
      <c r="C4366" s="151"/>
      <c r="D4366" s="151"/>
      <c r="E4366" s="152"/>
      <c r="F4366" s="151"/>
      <c r="G4366" s="151"/>
      <c r="H4366" s="36"/>
    </row>
    <row r="4367" spans="2:8" x14ac:dyDescent="0.3">
      <c r="B4367" s="155"/>
      <c r="C4367" s="151"/>
      <c r="D4367" s="151"/>
      <c r="E4367" s="152"/>
      <c r="F4367" s="151"/>
      <c r="G4367" s="151"/>
      <c r="H4367" s="36"/>
    </row>
    <row r="4368" spans="2:8" x14ac:dyDescent="0.3">
      <c r="B4368" s="155"/>
      <c r="C4368" s="151"/>
      <c r="D4368" s="151"/>
      <c r="E4368" s="152"/>
      <c r="F4368" s="151"/>
      <c r="G4368" s="151"/>
      <c r="H4368" s="36"/>
    </row>
    <row r="4369" spans="2:8" x14ac:dyDescent="0.3">
      <c r="B4369" s="155"/>
      <c r="C4369" s="151"/>
      <c r="D4369" s="151"/>
      <c r="E4369" s="152"/>
      <c r="F4369" s="151"/>
      <c r="G4369" s="151"/>
      <c r="H4369" s="36"/>
    </row>
    <row r="4370" spans="2:8" x14ac:dyDescent="0.3">
      <c r="B4370" s="155"/>
      <c r="C4370" s="151"/>
      <c r="D4370" s="151"/>
      <c r="E4370" s="152"/>
      <c r="F4370" s="151"/>
      <c r="G4370" s="151"/>
      <c r="H4370" s="36"/>
    </row>
    <row r="4371" spans="2:8" x14ac:dyDescent="0.3">
      <c r="B4371" s="155"/>
      <c r="C4371" s="151"/>
      <c r="D4371" s="151"/>
      <c r="E4371" s="152"/>
      <c r="F4371" s="151"/>
      <c r="G4371" s="151"/>
      <c r="H4371" s="36"/>
    </row>
    <row r="4372" spans="2:8" x14ac:dyDescent="0.3">
      <c r="B4372" s="155"/>
      <c r="C4372" s="151"/>
      <c r="D4372" s="151"/>
      <c r="E4372" s="152"/>
      <c r="F4372" s="151"/>
      <c r="G4372" s="151"/>
      <c r="H4372" s="36"/>
    </row>
    <row r="4373" spans="2:8" x14ac:dyDescent="0.3">
      <c r="B4373" s="155"/>
      <c r="C4373" s="151"/>
      <c r="D4373" s="151"/>
      <c r="E4373" s="152"/>
      <c r="F4373" s="151"/>
      <c r="G4373" s="151"/>
      <c r="H4373" s="36"/>
    </row>
    <row r="4374" spans="2:8" x14ac:dyDescent="0.3">
      <c r="B4374" s="155"/>
      <c r="C4374" s="151"/>
      <c r="D4374" s="151"/>
      <c r="E4374" s="152"/>
      <c r="F4374" s="151"/>
      <c r="G4374" s="151"/>
      <c r="H4374" s="36"/>
    </row>
    <row r="4375" spans="2:8" x14ac:dyDescent="0.3">
      <c r="B4375" s="155"/>
      <c r="C4375" s="151"/>
      <c r="D4375" s="151"/>
      <c r="E4375" s="152"/>
      <c r="F4375" s="151"/>
      <c r="G4375" s="151"/>
      <c r="H4375" s="36"/>
    </row>
    <row r="4376" spans="2:8" x14ac:dyDescent="0.3">
      <c r="B4376" s="155"/>
      <c r="C4376" s="151"/>
      <c r="D4376" s="151"/>
      <c r="E4376" s="152"/>
      <c r="F4376" s="151"/>
      <c r="G4376" s="151"/>
      <c r="H4376" s="36"/>
    </row>
    <row r="4377" spans="2:8" x14ac:dyDescent="0.3">
      <c r="B4377" s="155"/>
      <c r="C4377" s="151"/>
      <c r="D4377" s="151"/>
      <c r="E4377" s="152"/>
      <c r="F4377" s="151"/>
      <c r="G4377" s="151"/>
      <c r="H4377" s="36"/>
    </row>
    <row r="4378" spans="2:8" x14ac:dyDescent="0.3">
      <c r="B4378" s="155"/>
      <c r="C4378" s="151"/>
      <c r="D4378" s="151"/>
      <c r="E4378" s="152"/>
      <c r="F4378" s="151"/>
      <c r="G4378" s="151"/>
      <c r="H4378" s="36"/>
    </row>
    <row r="4379" spans="2:8" x14ac:dyDescent="0.3">
      <c r="B4379" s="155"/>
      <c r="C4379" s="151"/>
      <c r="D4379" s="151"/>
      <c r="E4379" s="152"/>
      <c r="F4379" s="151"/>
      <c r="G4379" s="151"/>
      <c r="H4379" s="36"/>
    </row>
    <row r="4380" spans="2:8" x14ac:dyDescent="0.3">
      <c r="B4380" s="155"/>
      <c r="C4380" s="151"/>
      <c r="D4380" s="151"/>
      <c r="E4380" s="152"/>
      <c r="F4380" s="151"/>
      <c r="G4380" s="151"/>
      <c r="H4380" s="36"/>
    </row>
    <row r="4381" spans="2:8" x14ac:dyDescent="0.3">
      <c r="B4381" s="155"/>
      <c r="C4381" s="151"/>
      <c r="D4381" s="151"/>
      <c r="E4381" s="152"/>
      <c r="F4381" s="151"/>
      <c r="G4381" s="151"/>
      <c r="H4381" s="36"/>
    </row>
    <row r="4382" spans="2:8" x14ac:dyDescent="0.3">
      <c r="B4382" s="155"/>
      <c r="C4382" s="151"/>
      <c r="D4382" s="151"/>
      <c r="E4382" s="152"/>
      <c r="F4382" s="151"/>
      <c r="G4382" s="151"/>
      <c r="H4382" s="36"/>
    </row>
    <row r="4383" spans="2:8" x14ac:dyDescent="0.3">
      <c r="B4383" s="155"/>
      <c r="C4383" s="151"/>
      <c r="D4383" s="151"/>
      <c r="E4383" s="152"/>
      <c r="F4383" s="151"/>
      <c r="G4383" s="151"/>
      <c r="H4383" s="36"/>
    </row>
    <row r="4384" spans="2:8" x14ac:dyDescent="0.3">
      <c r="B4384" s="155"/>
      <c r="C4384" s="151"/>
      <c r="D4384" s="151"/>
      <c r="E4384" s="152"/>
      <c r="F4384" s="151"/>
      <c r="G4384" s="151"/>
      <c r="H4384" s="36"/>
    </row>
    <row r="4385" spans="2:8" x14ac:dyDescent="0.3">
      <c r="B4385" s="155"/>
      <c r="C4385" s="151"/>
      <c r="D4385" s="151"/>
      <c r="E4385" s="152"/>
      <c r="F4385" s="151"/>
      <c r="G4385" s="151"/>
      <c r="H4385" s="36"/>
    </row>
    <row r="4386" spans="2:8" x14ac:dyDescent="0.3">
      <c r="B4386" s="155"/>
      <c r="C4386" s="151"/>
      <c r="D4386" s="151"/>
      <c r="E4386" s="152"/>
      <c r="F4386" s="151"/>
      <c r="G4386" s="151"/>
      <c r="H4386" s="36"/>
    </row>
    <row r="4387" spans="2:8" x14ac:dyDescent="0.3">
      <c r="B4387" s="155"/>
      <c r="C4387" s="151"/>
      <c r="D4387" s="151"/>
      <c r="E4387" s="152"/>
      <c r="F4387" s="151"/>
      <c r="G4387" s="151"/>
      <c r="H4387" s="36"/>
    </row>
    <row r="4388" spans="2:8" x14ac:dyDescent="0.3">
      <c r="B4388" s="155"/>
      <c r="C4388" s="151"/>
      <c r="D4388" s="151"/>
      <c r="E4388" s="152"/>
      <c r="F4388" s="151"/>
      <c r="G4388" s="151"/>
      <c r="H4388" s="36"/>
    </row>
    <row r="4389" spans="2:8" x14ac:dyDescent="0.3">
      <c r="B4389" s="155"/>
      <c r="C4389" s="151"/>
      <c r="D4389" s="151"/>
      <c r="E4389" s="152"/>
      <c r="F4389" s="151"/>
      <c r="G4389" s="151"/>
      <c r="H4389" s="36"/>
    </row>
    <row r="4390" spans="2:8" x14ac:dyDescent="0.3">
      <c r="B4390" s="155"/>
      <c r="C4390" s="151"/>
      <c r="D4390" s="151"/>
      <c r="E4390" s="152"/>
      <c r="F4390" s="151"/>
      <c r="G4390" s="151"/>
      <c r="H4390" s="36"/>
    </row>
    <row r="4391" spans="2:8" x14ac:dyDescent="0.3">
      <c r="B4391" s="155"/>
      <c r="C4391" s="151"/>
      <c r="D4391" s="151"/>
      <c r="E4391" s="152"/>
      <c r="F4391" s="151"/>
      <c r="G4391" s="151"/>
      <c r="H4391" s="36"/>
    </row>
    <row r="4392" spans="2:8" x14ac:dyDescent="0.3">
      <c r="B4392" s="155"/>
      <c r="C4392" s="151"/>
      <c r="D4392" s="151"/>
      <c r="E4392" s="152"/>
      <c r="F4392" s="151"/>
      <c r="G4392" s="151"/>
      <c r="H4392" s="36"/>
    </row>
    <row r="4393" spans="2:8" x14ac:dyDescent="0.3">
      <c r="B4393" s="155"/>
      <c r="C4393" s="151"/>
      <c r="D4393" s="151"/>
      <c r="E4393" s="152"/>
      <c r="F4393" s="151"/>
      <c r="G4393" s="151"/>
      <c r="H4393" s="36"/>
    </row>
    <row r="4394" spans="2:8" x14ac:dyDescent="0.3">
      <c r="B4394" s="155"/>
      <c r="C4394" s="151"/>
      <c r="D4394" s="151"/>
      <c r="E4394" s="152"/>
      <c r="F4394" s="151"/>
      <c r="G4394" s="151"/>
      <c r="H4394" s="36"/>
    </row>
    <row r="4395" spans="2:8" x14ac:dyDescent="0.3">
      <c r="B4395" s="155"/>
      <c r="C4395" s="151"/>
      <c r="D4395" s="151"/>
      <c r="E4395" s="152"/>
      <c r="F4395" s="151"/>
      <c r="G4395" s="151"/>
      <c r="H4395" s="36"/>
    </row>
    <row r="4396" spans="2:8" x14ac:dyDescent="0.3">
      <c r="B4396" s="155"/>
      <c r="C4396" s="151"/>
      <c r="D4396" s="151"/>
      <c r="E4396" s="152"/>
      <c r="F4396" s="151"/>
      <c r="G4396" s="151"/>
      <c r="H4396" s="36"/>
    </row>
    <row r="4397" spans="2:8" x14ac:dyDescent="0.3">
      <c r="B4397" s="155"/>
      <c r="C4397" s="151"/>
      <c r="D4397" s="151"/>
      <c r="E4397" s="152"/>
      <c r="F4397" s="151"/>
      <c r="G4397" s="151"/>
      <c r="H4397" s="36"/>
    </row>
    <row r="4398" spans="2:8" x14ac:dyDescent="0.3">
      <c r="B4398" s="155"/>
      <c r="C4398" s="151"/>
      <c r="D4398" s="151"/>
      <c r="E4398" s="152"/>
      <c r="F4398" s="151"/>
      <c r="G4398" s="151"/>
      <c r="H4398" s="36"/>
    </row>
    <row r="4399" spans="2:8" x14ac:dyDescent="0.3">
      <c r="B4399" s="155"/>
      <c r="C4399" s="151"/>
      <c r="D4399" s="151"/>
      <c r="E4399" s="152"/>
      <c r="F4399" s="151"/>
      <c r="G4399" s="151"/>
      <c r="H4399" s="36"/>
    </row>
    <row r="4400" spans="2:8" x14ac:dyDescent="0.3">
      <c r="B4400" s="155"/>
      <c r="C4400" s="151"/>
      <c r="D4400" s="151"/>
      <c r="E4400" s="152"/>
      <c r="F4400" s="151"/>
      <c r="G4400" s="151"/>
      <c r="H4400" s="36"/>
    </row>
    <row r="4401" spans="2:8" x14ac:dyDescent="0.3">
      <c r="B4401" s="155"/>
      <c r="C4401" s="151"/>
      <c r="D4401" s="151"/>
      <c r="E4401" s="152"/>
      <c r="F4401" s="151"/>
      <c r="G4401" s="151"/>
      <c r="H4401" s="36"/>
    </row>
    <row r="4402" spans="2:8" x14ac:dyDescent="0.3">
      <c r="B4402" s="155"/>
      <c r="C4402" s="151"/>
      <c r="D4402" s="151"/>
      <c r="E4402" s="152"/>
      <c r="F4402" s="151"/>
      <c r="G4402" s="151"/>
      <c r="H4402" s="36"/>
    </row>
    <row r="4403" spans="2:8" x14ac:dyDescent="0.3">
      <c r="B4403" s="155"/>
      <c r="C4403" s="151"/>
      <c r="D4403" s="151"/>
      <c r="E4403" s="152"/>
      <c r="F4403" s="151"/>
      <c r="G4403" s="151"/>
      <c r="H4403" s="36"/>
    </row>
    <row r="4404" spans="2:8" x14ac:dyDescent="0.3">
      <c r="B4404" s="155"/>
      <c r="C4404" s="151"/>
      <c r="D4404" s="151"/>
      <c r="E4404" s="152"/>
      <c r="F4404" s="151"/>
      <c r="G4404" s="151"/>
      <c r="H4404" s="36"/>
    </row>
    <row r="4405" spans="2:8" x14ac:dyDescent="0.3">
      <c r="B4405" s="155"/>
      <c r="C4405" s="151"/>
      <c r="D4405" s="151"/>
      <c r="E4405" s="152"/>
      <c r="F4405" s="151"/>
      <c r="G4405" s="151"/>
      <c r="H4405" s="36"/>
    </row>
    <row r="4406" spans="2:8" x14ac:dyDescent="0.3">
      <c r="B4406" s="155"/>
      <c r="C4406" s="151"/>
      <c r="D4406" s="151"/>
      <c r="E4406" s="152"/>
      <c r="F4406" s="151"/>
      <c r="G4406" s="151"/>
      <c r="H4406" s="36"/>
    </row>
    <row r="4407" spans="2:8" x14ac:dyDescent="0.3">
      <c r="B4407" s="155"/>
      <c r="C4407" s="151"/>
      <c r="D4407" s="151"/>
      <c r="E4407" s="152"/>
      <c r="F4407" s="151"/>
      <c r="G4407" s="151"/>
      <c r="H4407" s="36"/>
    </row>
    <row r="4408" spans="2:8" x14ac:dyDescent="0.3">
      <c r="B4408" s="155"/>
      <c r="C4408" s="151"/>
      <c r="D4408" s="151"/>
      <c r="E4408" s="152"/>
      <c r="F4408" s="151"/>
      <c r="G4408" s="151"/>
      <c r="H4408" s="36"/>
    </row>
    <row r="4409" spans="2:8" x14ac:dyDescent="0.3">
      <c r="B4409" s="155"/>
      <c r="C4409" s="151"/>
      <c r="D4409" s="151"/>
      <c r="E4409" s="152"/>
      <c r="F4409" s="151"/>
      <c r="G4409" s="151"/>
      <c r="H4409" s="36"/>
    </row>
    <row r="4410" spans="2:8" x14ac:dyDescent="0.3">
      <c r="B4410" s="155"/>
      <c r="C4410" s="151"/>
      <c r="D4410" s="151"/>
      <c r="E4410" s="152"/>
      <c r="F4410" s="151"/>
      <c r="G4410" s="151"/>
      <c r="H4410" s="36"/>
    </row>
    <row r="4411" spans="2:8" x14ac:dyDescent="0.3">
      <c r="B4411" s="155"/>
      <c r="C4411" s="151"/>
      <c r="D4411" s="151"/>
      <c r="E4411" s="152"/>
      <c r="F4411" s="151"/>
      <c r="G4411" s="151"/>
      <c r="H4411" s="36"/>
    </row>
    <row r="4412" spans="2:8" x14ac:dyDescent="0.3">
      <c r="B4412" s="155"/>
      <c r="C4412" s="151"/>
      <c r="D4412" s="151"/>
      <c r="E4412" s="152"/>
      <c r="F4412" s="151"/>
      <c r="G4412" s="151"/>
      <c r="H4412" s="36"/>
    </row>
    <row r="4413" spans="2:8" x14ac:dyDescent="0.3">
      <c r="B4413" s="155"/>
      <c r="C4413" s="151"/>
      <c r="D4413" s="151"/>
      <c r="E4413" s="152"/>
      <c r="F4413" s="151"/>
      <c r="G4413" s="151"/>
      <c r="H4413" s="36"/>
    </row>
    <row r="4414" spans="2:8" x14ac:dyDescent="0.3">
      <c r="B4414" s="155"/>
      <c r="C4414" s="151"/>
      <c r="D4414" s="151"/>
      <c r="E4414" s="152"/>
      <c r="F4414" s="151"/>
      <c r="G4414" s="151"/>
      <c r="H4414" s="36"/>
    </row>
    <row r="4415" spans="2:8" x14ac:dyDescent="0.3">
      <c r="B4415" s="155"/>
      <c r="C4415" s="151"/>
      <c r="D4415" s="151"/>
      <c r="E4415" s="152"/>
      <c r="F4415" s="151"/>
      <c r="G4415" s="151"/>
      <c r="H4415" s="36"/>
    </row>
    <row r="4416" spans="2:8" x14ac:dyDescent="0.3">
      <c r="B4416" s="155"/>
      <c r="C4416" s="151"/>
      <c r="D4416" s="151"/>
      <c r="E4416" s="152"/>
      <c r="F4416" s="151"/>
      <c r="G4416" s="151"/>
      <c r="H4416" s="36"/>
    </row>
    <row r="4417" spans="2:8" x14ac:dyDescent="0.3">
      <c r="B4417" s="155"/>
      <c r="C4417" s="151"/>
      <c r="D4417" s="151"/>
      <c r="E4417" s="152"/>
      <c r="F4417" s="151"/>
      <c r="G4417" s="151"/>
      <c r="H4417" s="36"/>
    </row>
    <row r="4418" spans="2:8" x14ac:dyDescent="0.3">
      <c r="B4418" s="155"/>
      <c r="C4418" s="151"/>
      <c r="D4418" s="151"/>
      <c r="E4418" s="152"/>
      <c r="F4418" s="151"/>
      <c r="G4418" s="151"/>
      <c r="H4418" s="36"/>
    </row>
    <row r="4419" spans="2:8" x14ac:dyDescent="0.3">
      <c r="B4419" s="155"/>
      <c r="C4419" s="151"/>
      <c r="D4419" s="151"/>
      <c r="E4419" s="152"/>
      <c r="F4419" s="151"/>
      <c r="G4419" s="151"/>
      <c r="H4419" s="36"/>
    </row>
    <row r="4420" spans="2:8" x14ac:dyDescent="0.3">
      <c r="B4420" s="155"/>
      <c r="C4420" s="151"/>
      <c r="D4420" s="151"/>
      <c r="E4420" s="152"/>
      <c r="F4420" s="151"/>
      <c r="G4420" s="151"/>
      <c r="H4420" s="36"/>
    </row>
    <row r="4421" spans="2:8" x14ac:dyDescent="0.3">
      <c r="B4421" s="155"/>
      <c r="C4421" s="151"/>
      <c r="D4421" s="151"/>
      <c r="E4421" s="152"/>
      <c r="F4421" s="151"/>
      <c r="G4421" s="151"/>
      <c r="H4421" s="36"/>
    </row>
    <row r="4422" spans="2:8" x14ac:dyDescent="0.3">
      <c r="B4422" s="155"/>
      <c r="C4422" s="151"/>
      <c r="D4422" s="151"/>
      <c r="E4422" s="152"/>
      <c r="F4422" s="151"/>
      <c r="G4422" s="151"/>
      <c r="H4422" s="36"/>
    </row>
    <row r="4423" spans="2:8" x14ac:dyDescent="0.3">
      <c r="B4423" s="155"/>
      <c r="C4423" s="151"/>
      <c r="D4423" s="151"/>
      <c r="E4423" s="152"/>
      <c r="F4423" s="151"/>
      <c r="G4423" s="151"/>
      <c r="H4423" s="36"/>
    </row>
    <row r="4424" spans="2:8" x14ac:dyDescent="0.3">
      <c r="B4424" s="155"/>
      <c r="C4424" s="151"/>
      <c r="D4424" s="151"/>
      <c r="E4424" s="152"/>
      <c r="F4424" s="151"/>
      <c r="G4424" s="151"/>
      <c r="H4424" s="36"/>
    </row>
    <row r="4425" spans="2:8" x14ac:dyDescent="0.3">
      <c r="B4425" s="155"/>
      <c r="C4425" s="151"/>
      <c r="D4425" s="151"/>
      <c r="E4425" s="152"/>
      <c r="F4425" s="151"/>
      <c r="G4425" s="151"/>
      <c r="H4425" s="36"/>
    </row>
    <row r="4426" spans="2:8" x14ac:dyDescent="0.3">
      <c r="B4426" s="155"/>
      <c r="C4426" s="151"/>
      <c r="D4426" s="151"/>
      <c r="E4426" s="152"/>
      <c r="F4426" s="151"/>
      <c r="G4426" s="151"/>
      <c r="H4426" s="36"/>
    </row>
    <row r="4427" spans="2:8" x14ac:dyDescent="0.3">
      <c r="B4427" s="155"/>
      <c r="C4427" s="151"/>
      <c r="D4427" s="151"/>
      <c r="E4427" s="152"/>
      <c r="F4427" s="151"/>
      <c r="G4427" s="151"/>
      <c r="H4427" s="36"/>
    </row>
    <row r="4428" spans="2:8" x14ac:dyDescent="0.3">
      <c r="B4428" s="155"/>
      <c r="C4428" s="151"/>
      <c r="D4428" s="151"/>
      <c r="E4428" s="152"/>
      <c r="F4428" s="151"/>
      <c r="G4428" s="151"/>
      <c r="H4428" s="36"/>
    </row>
    <row r="4429" spans="2:8" x14ac:dyDescent="0.3">
      <c r="B4429" s="155"/>
      <c r="C4429" s="151"/>
      <c r="D4429" s="151"/>
      <c r="E4429" s="152"/>
      <c r="F4429" s="151"/>
      <c r="G4429" s="151"/>
      <c r="H4429" s="36"/>
    </row>
    <row r="4430" spans="2:8" x14ac:dyDescent="0.3">
      <c r="B4430" s="155"/>
      <c r="C4430" s="151"/>
      <c r="D4430" s="151"/>
      <c r="E4430" s="152"/>
      <c r="F4430" s="151"/>
      <c r="G4430" s="151"/>
      <c r="H4430" s="36"/>
    </row>
    <row r="4431" spans="2:8" x14ac:dyDescent="0.3">
      <c r="B4431" s="155"/>
      <c r="C4431" s="151"/>
      <c r="D4431" s="151"/>
      <c r="E4431" s="152"/>
      <c r="F4431" s="151"/>
      <c r="G4431" s="151"/>
      <c r="H4431" s="36"/>
    </row>
    <row r="4432" spans="2:8" x14ac:dyDescent="0.3">
      <c r="B4432" s="155"/>
      <c r="C4432" s="151"/>
      <c r="D4432" s="151"/>
      <c r="E4432" s="152"/>
      <c r="F4432" s="151"/>
      <c r="G4432" s="151"/>
      <c r="H4432" s="36"/>
    </row>
    <row r="4433" spans="2:8" x14ac:dyDescent="0.3">
      <c r="B4433" s="155"/>
      <c r="C4433" s="151"/>
      <c r="D4433" s="151"/>
      <c r="E4433" s="152"/>
      <c r="F4433" s="151"/>
      <c r="G4433" s="151"/>
      <c r="H4433" s="36"/>
    </row>
    <row r="4434" spans="2:8" x14ac:dyDescent="0.3">
      <c r="B4434" s="155"/>
      <c r="C4434" s="151"/>
      <c r="D4434" s="151"/>
      <c r="E4434" s="152"/>
      <c r="F4434" s="151"/>
      <c r="G4434" s="151"/>
      <c r="H4434" s="36"/>
    </row>
    <row r="4435" spans="2:8" x14ac:dyDescent="0.3">
      <c r="B4435" s="155"/>
      <c r="C4435" s="151"/>
      <c r="D4435" s="151"/>
      <c r="E4435" s="152"/>
      <c r="F4435" s="151"/>
      <c r="G4435" s="151"/>
      <c r="H4435" s="36"/>
    </row>
    <row r="4436" spans="2:8" x14ac:dyDescent="0.3">
      <c r="B4436" s="155"/>
      <c r="C4436" s="151"/>
      <c r="D4436" s="151"/>
      <c r="E4436" s="152"/>
      <c r="F4436" s="151"/>
      <c r="G4436" s="151"/>
      <c r="H4436" s="36"/>
    </row>
    <row r="4437" spans="2:8" x14ac:dyDescent="0.3">
      <c r="B4437" s="155"/>
      <c r="C4437" s="151"/>
      <c r="D4437" s="151"/>
      <c r="E4437" s="152"/>
      <c r="F4437" s="151"/>
      <c r="G4437" s="151"/>
      <c r="H4437" s="36"/>
    </row>
    <row r="4438" spans="2:8" x14ac:dyDescent="0.3">
      <c r="B4438" s="155"/>
      <c r="C4438" s="151"/>
      <c r="D4438" s="151"/>
      <c r="E4438" s="152"/>
      <c r="F4438" s="151"/>
      <c r="G4438" s="151"/>
      <c r="H4438" s="36"/>
    </row>
    <row r="4439" spans="2:8" x14ac:dyDescent="0.3">
      <c r="B4439" s="155"/>
      <c r="C4439" s="151"/>
      <c r="D4439" s="151"/>
      <c r="E4439" s="152"/>
      <c r="F4439" s="151"/>
      <c r="G4439" s="151"/>
      <c r="H4439" s="36"/>
    </row>
    <row r="4440" spans="2:8" x14ac:dyDescent="0.3">
      <c r="B4440" s="155"/>
      <c r="C4440" s="151"/>
      <c r="D4440" s="151"/>
      <c r="E4440" s="152"/>
      <c r="F4440" s="151"/>
      <c r="G4440" s="151"/>
      <c r="H4440" s="36"/>
    </row>
    <row r="4441" spans="2:8" x14ac:dyDescent="0.3">
      <c r="B4441" s="155"/>
      <c r="C4441" s="151"/>
      <c r="D4441" s="151"/>
      <c r="E4441" s="152"/>
      <c r="F4441" s="151"/>
      <c r="G4441" s="151"/>
      <c r="H4441" s="36"/>
    </row>
    <row r="4442" spans="2:8" x14ac:dyDescent="0.3">
      <c r="B4442" s="155"/>
      <c r="C4442" s="151"/>
      <c r="D4442" s="151"/>
      <c r="E4442" s="152"/>
      <c r="F4442" s="151"/>
      <c r="G4442" s="151"/>
      <c r="H4442" s="36"/>
    </row>
    <row r="4443" spans="2:8" x14ac:dyDescent="0.3">
      <c r="B4443" s="155"/>
      <c r="C4443" s="151"/>
      <c r="D4443" s="151"/>
      <c r="E4443" s="152"/>
      <c r="F4443" s="151"/>
      <c r="G4443" s="151"/>
      <c r="H4443" s="36"/>
    </row>
    <row r="4444" spans="2:8" x14ac:dyDescent="0.3">
      <c r="B4444" s="155"/>
      <c r="C4444" s="151"/>
      <c r="D4444" s="151"/>
      <c r="E4444" s="152"/>
      <c r="F4444" s="151"/>
      <c r="G4444" s="151"/>
      <c r="H4444" s="36"/>
    </row>
    <row r="4445" spans="2:8" x14ac:dyDescent="0.3">
      <c r="B4445" s="155"/>
      <c r="C4445" s="151"/>
      <c r="D4445" s="151"/>
      <c r="E4445" s="152"/>
      <c r="F4445" s="151"/>
      <c r="G4445" s="151"/>
      <c r="H4445" s="36"/>
    </row>
    <row r="4446" spans="2:8" x14ac:dyDescent="0.3">
      <c r="B4446" s="155"/>
      <c r="C4446" s="151"/>
      <c r="D4446" s="151"/>
      <c r="E4446" s="152"/>
      <c r="F4446" s="151"/>
      <c r="G4446" s="151"/>
      <c r="H4446" s="36"/>
    </row>
    <row r="4447" spans="2:8" x14ac:dyDescent="0.3">
      <c r="B4447" s="155"/>
      <c r="C4447" s="151"/>
      <c r="D4447" s="151"/>
      <c r="E4447" s="152"/>
      <c r="F4447" s="151"/>
      <c r="G4447" s="151"/>
      <c r="H4447" s="36"/>
    </row>
    <row r="4448" spans="2:8" x14ac:dyDescent="0.3">
      <c r="B4448" s="155"/>
      <c r="C4448" s="151"/>
      <c r="D4448" s="151"/>
      <c r="E4448" s="152"/>
      <c r="F4448" s="151"/>
      <c r="G4448" s="151"/>
      <c r="H4448" s="36"/>
    </row>
    <row r="4449" spans="2:8" x14ac:dyDescent="0.3">
      <c r="B4449" s="155"/>
      <c r="C4449" s="151"/>
      <c r="D4449" s="151"/>
      <c r="E4449" s="152"/>
      <c r="F4449" s="151"/>
      <c r="G4449" s="151"/>
      <c r="H4449" s="36"/>
    </row>
    <row r="4450" spans="2:8" x14ac:dyDescent="0.3">
      <c r="B4450" s="155"/>
      <c r="C4450" s="151"/>
      <c r="D4450" s="151"/>
      <c r="E4450" s="152"/>
      <c r="F4450" s="151"/>
      <c r="G4450" s="151"/>
      <c r="H4450" s="36"/>
    </row>
    <row r="4451" spans="2:8" x14ac:dyDescent="0.3">
      <c r="B4451" s="155"/>
      <c r="C4451" s="151"/>
      <c r="D4451" s="151"/>
      <c r="E4451" s="152"/>
      <c r="F4451" s="151"/>
      <c r="G4451" s="151"/>
      <c r="H4451" s="36"/>
    </row>
    <row r="4452" spans="2:8" x14ac:dyDescent="0.3">
      <c r="B4452" s="155"/>
      <c r="C4452" s="151"/>
      <c r="D4452" s="151"/>
      <c r="E4452" s="152"/>
      <c r="F4452" s="151"/>
      <c r="G4452" s="151"/>
      <c r="H4452" s="36"/>
    </row>
    <row r="4453" spans="2:8" x14ac:dyDescent="0.3">
      <c r="B4453" s="155"/>
      <c r="C4453" s="151"/>
      <c r="D4453" s="151"/>
      <c r="E4453" s="152"/>
      <c r="F4453" s="151"/>
      <c r="G4453" s="151"/>
      <c r="H4453" s="36"/>
    </row>
    <row r="4454" spans="2:8" x14ac:dyDescent="0.3">
      <c r="B4454" s="155"/>
      <c r="C4454" s="151"/>
      <c r="D4454" s="151"/>
      <c r="E4454" s="152"/>
      <c r="F4454" s="151"/>
      <c r="G4454" s="151"/>
      <c r="H4454" s="36"/>
    </row>
    <row r="4455" spans="2:8" x14ac:dyDescent="0.3">
      <c r="B4455" s="155"/>
      <c r="C4455" s="151"/>
      <c r="D4455" s="151"/>
      <c r="E4455" s="152"/>
      <c r="F4455" s="151"/>
      <c r="G4455" s="151"/>
      <c r="H4455" s="36"/>
    </row>
    <row r="4456" spans="2:8" x14ac:dyDescent="0.3">
      <c r="B4456" s="155"/>
      <c r="C4456" s="151"/>
      <c r="D4456" s="151"/>
      <c r="E4456" s="152"/>
      <c r="F4456" s="151"/>
      <c r="G4456" s="151"/>
      <c r="H4456" s="36"/>
    </row>
    <row r="4457" spans="2:8" x14ac:dyDescent="0.3">
      <c r="B4457" s="155"/>
      <c r="C4457" s="151"/>
      <c r="D4457" s="151"/>
      <c r="E4457" s="152"/>
      <c r="F4457" s="151"/>
      <c r="G4457" s="151"/>
      <c r="H4457" s="36"/>
    </row>
    <row r="4458" spans="2:8" x14ac:dyDescent="0.3">
      <c r="B4458" s="155"/>
      <c r="C4458" s="151"/>
      <c r="D4458" s="151"/>
      <c r="E4458" s="152"/>
      <c r="F4458" s="151"/>
      <c r="G4458" s="151"/>
      <c r="H4458" s="36"/>
    </row>
    <row r="4459" spans="2:8" x14ac:dyDescent="0.3">
      <c r="B4459" s="155"/>
      <c r="C4459" s="151"/>
      <c r="D4459" s="151"/>
      <c r="E4459" s="152"/>
      <c r="F4459" s="151"/>
      <c r="G4459" s="151"/>
      <c r="H4459" s="36"/>
    </row>
    <row r="4460" spans="2:8" x14ac:dyDescent="0.3">
      <c r="B4460" s="155"/>
      <c r="C4460" s="151"/>
      <c r="D4460" s="151"/>
      <c r="E4460" s="152"/>
      <c r="F4460" s="151"/>
      <c r="G4460" s="151"/>
      <c r="H4460" s="36"/>
    </row>
    <row r="4461" spans="2:8" x14ac:dyDescent="0.3">
      <c r="B4461" s="155"/>
      <c r="C4461" s="151"/>
      <c r="D4461" s="151"/>
      <c r="E4461" s="152"/>
      <c r="F4461" s="151"/>
      <c r="G4461" s="151"/>
      <c r="H4461" s="36"/>
    </row>
    <row r="4462" spans="2:8" x14ac:dyDescent="0.3">
      <c r="B4462" s="155"/>
      <c r="C4462" s="151"/>
      <c r="D4462" s="151"/>
      <c r="E4462" s="152"/>
      <c r="F4462" s="151"/>
      <c r="G4462" s="151"/>
      <c r="H4462" s="36"/>
    </row>
    <row r="4463" spans="2:8" x14ac:dyDescent="0.3">
      <c r="B4463" s="155"/>
      <c r="C4463" s="151"/>
      <c r="D4463" s="151"/>
      <c r="E4463" s="152"/>
      <c r="F4463" s="151"/>
      <c r="G4463" s="151"/>
      <c r="H4463" s="36"/>
    </row>
    <row r="4464" spans="2:8" x14ac:dyDescent="0.3">
      <c r="B4464" s="155"/>
      <c r="C4464" s="151"/>
      <c r="D4464" s="151"/>
      <c r="E4464" s="152"/>
      <c r="F4464" s="151"/>
      <c r="G4464" s="151"/>
      <c r="H4464" s="36"/>
    </row>
    <row r="4465" spans="2:8" x14ac:dyDescent="0.3">
      <c r="B4465" s="155"/>
      <c r="C4465" s="151"/>
      <c r="D4465" s="151"/>
      <c r="E4465" s="152"/>
      <c r="F4465" s="151"/>
      <c r="G4465" s="151"/>
      <c r="H4465" s="36"/>
    </row>
    <row r="4466" spans="2:8" x14ac:dyDescent="0.3">
      <c r="B4466" s="155"/>
      <c r="C4466" s="151"/>
      <c r="D4466" s="151"/>
      <c r="E4466" s="152"/>
      <c r="F4466" s="151"/>
      <c r="G4466" s="151"/>
      <c r="H4466" s="36"/>
    </row>
    <row r="4467" spans="2:8" x14ac:dyDescent="0.3">
      <c r="B4467" s="155"/>
      <c r="C4467" s="151"/>
      <c r="D4467" s="151"/>
      <c r="E4467" s="152"/>
      <c r="F4467" s="151"/>
      <c r="G4467" s="151"/>
      <c r="H4467" s="36"/>
    </row>
    <row r="4468" spans="2:8" x14ac:dyDescent="0.3">
      <c r="B4468" s="155"/>
      <c r="C4468" s="151"/>
      <c r="D4468" s="151"/>
      <c r="E4468" s="152"/>
      <c r="F4468" s="151"/>
      <c r="G4468" s="151"/>
      <c r="H4468" s="36"/>
    </row>
    <row r="4469" spans="2:8" x14ac:dyDescent="0.3">
      <c r="B4469" s="155"/>
      <c r="C4469" s="151"/>
      <c r="D4469" s="151"/>
      <c r="E4469" s="152"/>
      <c r="F4469" s="151"/>
      <c r="G4469" s="151"/>
      <c r="H4469" s="36"/>
    </row>
    <row r="4470" spans="2:8" x14ac:dyDescent="0.3">
      <c r="B4470" s="155"/>
      <c r="C4470" s="151"/>
      <c r="D4470" s="151"/>
      <c r="E4470" s="152"/>
      <c r="F4470" s="151"/>
      <c r="G4470" s="151"/>
      <c r="H4470" s="36"/>
    </row>
    <row r="4471" spans="2:8" x14ac:dyDescent="0.3">
      <c r="B4471" s="155"/>
      <c r="C4471" s="151"/>
      <c r="D4471" s="151"/>
      <c r="E4471" s="152"/>
      <c r="F4471" s="151"/>
      <c r="G4471" s="151"/>
      <c r="H4471" s="36"/>
    </row>
    <row r="4472" spans="2:8" x14ac:dyDescent="0.3">
      <c r="B4472" s="155"/>
      <c r="C4472" s="151"/>
      <c r="D4472" s="151"/>
      <c r="E4472" s="152"/>
      <c r="F4472" s="151"/>
      <c r="G4472" s="151"/>
      <c r="H4472" s="36"/>
    </row>
    <row r="4473" spans="2:8" x14ac:dyDescent="0.3">
      <c r="B4473" s="155"/>
      <c r="C4473" s="151"/>
      <c r="D4473" s="151"/>
      <c r="E4473" s="152"/>
      <c r="F4473" s="151"/>
      <c r="G4473" s="151"/>
      <c r="H4473" s="36"/>
    </row>
    <row r="4474" spans="2:8" x14ac:dyDescent="0.3">
      <c r="B4474" s="155"/>
      <c r="C4474" s="151"/>
      <c r="D4474" s="151"/>
      <c r="E4474" s="152"/>
      <c r="F4474" s="151"/>
      <c r="G4474" s="151"/>
      <c r="H4474" s="36"/>
    </row>
    <row r="4475" spans="2:8" x14ac:dyDescent="0.3">
      <c r="B4475" s="155"/>
      <c r="C4475" s="151"/>
      <c r="D4475" s="151"/>
      <c r="E4475" s="152"/>
      <c r="F4475" s="151"/>
      <c r="G4475" s="151"/>
      <c r="H4475" s="36"/>
    </row>
    <row r="4476" spans="2:8" x14ac:dyDescent="0.3">
      <c r="B4476" s="155"/>
      <c r="C4476" s="151"/>
      <c r="D4476" s="151"/>
      <c r="E4476" s="152"/>
      <c r="F4476" s="151"/>
      <c r="G4476" s="151"/>
      <c r="H4476" s="36"/>
    </row>
    <row r="4477" spans="2:8" x14ac:dyDescent="0.3">
      <c r="B4477" s="155"/>
      <c r="C4477" s="151"/>
      <c r="D4477" s="151"/>
      <c r="E4477" s="152"/>
      <c r="F4477" s="151"/>
      <c r="G4477" s="151"/>
      <c r="H4477" s="36"/>
    </row>
    <row r="4478" spans="2:8" x14ac:dyDescent="0.3">
      <c r="B4478" s="155"/>
      <c r="C4478" s="151"/>
      <c r="D4478" s="151"/>
      <c r="E4478" s="152"/>
      <c r="F4478" s="151"/>
      <c r="G4478" s="151"/>
      <c r="H4478" s="36"/>
    </row>
    <row r="4479" spans="2:8" x14ac:dyDescent="0.3">
      <c r="B4479" s="155"/>
      <c r="C4479" s="151"/>
      <c r="D4479" s="151"/>
      <c r="E4479" s="152"/>
      <c r="F4479" s="151"/>
      <c r="G4479" s="151"/>
      <c r="H4479" s="36"/>
    </row>
    <row r="4480" spans="2:8" x14ac:dyDescent="0.3">
      <c r="B4480" s="155"/>
      <c r="C4480" s="151"/>
      <c r="D4480" s="151"/>
      <c r="E4480" s="152"/>
      <c r="F4480" s="151"/>
      <c r="G4480" s="151"/>
      <c r="H4480" s="36"/>
    </row>
    <row r="4481" spans="2:8" x14ac:dyDescent="0.3">
      <c r="B4481" s="155"/>
      <c r="C4481" s="151"/>
      <c r="D4481" s="151"/>
      <c r="E4481" s="152"/>
      <c r="F4481" s="151"/>
      <c r="G4481" s="151"/>
      <c r="H4481" s="36"/>
    </row>
    <row r="4482" spans="2:8" x14ac:dyDescent="0.3">
      <c r="B4482" s="155"/>
      <c r="C4482" s="151"/>
      <c r="D4482" s="151"/>
      <c r="E4482" s="152"/>
      <c r="F4482" s="151"/>
      <c r="G4482" s="151"/>
      <c r="H4482" s="36"/>
    </row>
    <row r="4483" spans="2:8" x14ac:dyDescent="0.3">
      <c r="B4483" s="155"/>
      <c r="C4483" s="151"/>
      <c r="D4483" s="151"/>
      <c r="E4483" s="152"/>
      <c r="F4483" s="151"/>
      <c r="G4483" s="151"/>
      <c r="H4483" s="36"/>
    </row>
    <row r="4484" spans="2:8" x14ac:dyDescent="0.3">
      <c r="B4484" s="155"/>
      <c r="C4484" s="151"/>
      <c r="D4484" s="151"/>
      <c r="E4484" s="152"/>
      <c r="F4484" s="151"/>
      <c r="G4484" s="151"/>
      <c r="H4484" s="36"/>
    </row>
    <row r="4485" spans="2:8" x14ac:dyDescent="0.3">
      <c r="B4485" s="155"/>
      <c r="C4485" s="151"/>
      <c r="D4485" s="151"/>
      <c r="E4485" s="152"/>
      <c r="F4485" s="151"/>
      <c r="G4485" s="151"/>
      <c r="H4485" s="36"/>
    </row>
    <row r="4486" spans="2:8" x14ac:dyDescent="0.3">
      <c r="B4486" s="155"/>
      <c r="C4486" s="151"/>
      <c r="D4486" s="151"/>
      <c r="E4486" s="152"/>
      <c r="F4486" s="151"/>
      <c r="G4486" s="151"/>
      <c r="H4486" s="36"/>
    </row>
    <row r="4487" spans="2:8" x14ac:dyDescent="0.3">
      <c r="B4487" s="155"/>
      <c r="C4487" s="151"/>
      <c r="D4487" s="151"/>
      <c r="E4487" s="152"/>
      <c r="F4487" s="151"/>
      <c r="G4487" s="151"/>
      <c r="H4487" s="36"/>
    </row>
    <row r="4488" spans="2:8" x14ac:dyDescent="0.3">
      <c r="B4488" s="155"/>
      <c r="C4488" s="151"/>
      <c r="D4488" s="151"/>
      <c r="E4488" s="152"/>
      <c r="F4488" s="151"/>
      <c r="G4488" s="151"/>
      <c r="H4488" s="36"/>
    </row>
    <row r="4489" spans="2:8" x14ac:dyDescent="0.3">
      <c r="B4489" s="155"/>
      <c r="C4489" s="151"/>
      <c r="D4489" s="151"/>
      <c r="E4489" s="152"/>
      <c r="F4489" s="151"/>
      <c r="G4489" s="151"/>
      <c r="H4489" s="36"/>
    </row>
    <row r="4490" spans="2:8" x14ac:dyDescent="0.3">
      <c r="B4490" s="155"/>
      <c r="C4490" s="151"/>
      <c r="D4490" s="151"/>
      <c r="E4490" s="152"/>
      <c r="F4490" s="151"/>
      <c r="G4490" s="151"/>
      <c r="H4490" s="36"/>
    </row>
    <row r="4491" spans="2:8" x14ac:dyDescent="0.3">
      <c r="B4491" s="155"/>
      <c r="C4491" s="151"/>
      <c r="D4491" s="151"/>
      <c r="E4491" s="152"/>
      <c r="F4491" s="151"/>
      <c r="G4491" s="151"/>
      <c r="H4491" s="36"/>
    </row>
    <row r="4492" spans="2:8" x14ac:dyDescent="0.3">
      <c r="B4492" s="155"/>
      <c r="C4492" s="151"/>
      <c r="D4492" s="151"/>
      <c r="E4492" s="152"/>
      <c r="F4492" s="151"/>
      <c r="G4492" s="151"/>
      <c r="H4492" s="36"/>
    </row>
    <row r="4493" spans="2:8" x14ac:dyDescent="0.3">
      <c r="B4493" s="155"/>
      <c r="C4493" s="151"/>
      <c r="D4493" s="151"/>
      <c r="E4493" s="152"/>
      <c r="F4493" s="151"/>
      <c r="G4493" s="151"/>
      <c r="H4493" s="36"/>
    </row>
    <row r="4494" spans="2:8" x14ac:dyDescent="0.3">
      <c r="B4494" s="155"/>
      <c r="C4494" s="151"/>
      <c r="D4494" s="151"/>
      <c r="E4494" s="152"/>
      <c r="F4494" s="151"/>
      <c r="G4494" s="151"/>
      <c r="H4494" s="36"/>
    </row>
    <row r="4495" spans="2:8" x14ac:dyDescent="0.3">
      <c r="B4495" s="155"/>
      <c r="C4495" s="151"/>
      <c r="D4495" s="151"/>
      <c r="E4495" s="152"/>
      <c r="F4495" s="151"/>
      <c r="G4495" s="151"/>
      <c r="H4495" s="36"/>
    </row>
    <row r="4496" spans="2:8" x14ac:dyDescent="0.3">
      <c r="B4496" s="155"/>
      <c r="C4496" s="151"/>
      <c r="D4496" s="151"/>
      <c r="E4496" s="152"/>
      <c r="F4496" s="151"/>
      <c r="G4496" s="151"/>
      <c r="H4496" s="36"/>
    </row>
    <row r="4497" spans="2:8" x14ac:dyDescent="0.3">
      <c r="B4497" s="155"/>
      <c r="C4497" s="151"/>
      <c r="D4497" s="151"/>
      <c r="E4497" s="152"/>
      <c r="F4497" s="151"/>
      <c r="G4497" s="151"/>
      <c r="H4497" s="36"/>
    </row>
    <row r="4498" spans="2:8" x14ac:dyDescent="0.3">
      <c r="B4498" s="155"/>
      <c r="C4498" s="151"/>
      <c r="D4498" s="151"/>
      <c r="E4498" s="152"/>
      <c r="F4498" s="151"/>
      <c r="G4498" s="151"/>
      <c r="H4498" s="36"/>
    </row>
    <row r="4499" spans="2:8" x14ac:dyDescent="0.3">
      <c r="B4499" s="155"/>
      <c r="C4499" s="151"/>
      <c r="D4499" s="151"/>
      <c r="E4499" s="152"/>
      <c r="F4499" s="151"/>
      <c r="G4499" s="151"/>
      <c r="H4499" s="36"/>
    </row>
    <row r="4500" spans="2:8" x14ac:dyDescent="0.3">
      <c r="B4500" s="155"/>
      <c r="C4500" s="151"/>
      <c r="D4500" s="151"/>
      <c r="E4500" s="152"/>
      <c r="F4500" s="151"/>
      <c r="G4500" s="151"/>
      <c r="H4500" s="36"/>
    </row>
    <row r="4501" spans="2:8" x14ac:dyDescent="0.3">
      <c r="B4501" s="155"/>
      <c r="C4501" s="151"/>
      <c r="D4501" s="151"/>
      <c r="E4501" s="152"/>
      <c r="F4501" s="151"/>
      <c r="G4501" s="151"/>
      <c r="H4501" s="36"/>
    </row>
    <row r="4502" spans="2:8" x14ac:dyDescent="0.3">
      <c r="B4502" s="155"/>
      <c r="C4502" s="151"/>
      <c r="D4502" s="151"/>
      <c r="E4502" s="152"/>
      <c r="F4502" s="151"/>
      <c r="G4502" s="151"/>
      <c r="H4502" s="36"/>
    </row>
    <row r="4503" spans="2:8" x14ac:dyDescent="0.3">
      <c r="B4503" s="155"/>
      <c r="C4503" s="151"/>
      <c r="D4503" s="151"/>
      <c r="E4503" s="152"/>
      <c r="F4503" s="151"/>
      <c r="G4503" s="151"/>
      <c r="H4503" s="36"/>
    </row>
    <row r="4504" spans="2:8" x14ac:dyDescent="0.3">
      <c r="B4504" s="155"/>
      <c r="C4504" s="151"/>
      <c r="D4504" s="151"/>
      <c r="E4504" s="152"/>
      <c r="F4504" s="151"/>
      <c r="G4504" s="151"/>
      <c r="H4504" s="36"/>
    </row>
    <row r="4505" spans="2:8" x14ac:dyDescent="0.3">
      <c r="B4505" s="155"/>
      <c r="C4505" s="151"/>
      <c r="D4505" s="151"/>
      <c r="E4505" s="152"/>
      <c r="F4505" s="151"/>
      <c r="G4505" s="151"/>
      <c r="H4505" s="36"/>
    </row>
    <row r="4506" spans="2:8" x14ac:dyDescent="0.3">
      <c r="B4506" s="155"/>
      <c r="C4506" s="151"/>
      <c r="D4506" s="151"/>
      <c r="E4506" s="152"/>
      <c r="F4506" s="151"/>
      <c r="G4506" s="151"/>
      <c r="H4506" s="36"/>
    </row>
    <row r="4507" spans="2:8" x14ac:dyDescent="0.3">
      <c r="B4507" s="155"/>
      <c r="C4507" s="151"/>
      <c r="D4507" s="151"/>
      <c r="E4507" s="152"/>
      <c r="F4507" s="151"/>
      <c r="G4507" s="151"/>
      <c r="H4507" s="36"/>
    </row>
    <row r="4508" spans="2:8" x14ac:dyDescent="0.3">
      <c r="B4508" s="155"/>
      <c r="C4508" s="151"/>
      <c r="D4508" s="151"/>
      <c r="E4508" s="152"/>
      <c r="F4508" s="151"/>
      <c r="G4508" s="151"/>
      <c r="H4508" s="36"/>
    </row>
    <row r="4509" spans="2:8" x14ac:dyDescent="0.3">
      <c r="B4509" s="155"/>
      <c r="C4509" s="151"/>
      <c r="D4509" s="151"/>
      <c r="E4509" s="152"/>
      <c r="F4509" s="151"/>
      <c r="G4509" s="151"/>
      <c r="H4509" s="36"/>
    </row>
    <row r="4510" spans="2:8" x14ac:dyDescent="0.3">
      <c r="B4510" s="155"/>
      <c r="C4510" s="151"/>
      <c r="D4510" s="151"/>
      <c r="E4510" s="152"/>
      <c r="F4510" s="151"/>
      <c r="G4510" s="151"/>
      <c r="H4510" s="36"/>
    </row>
    <row r="4511" spans="2:8" x14ac:dyDescent="0.3">
      <c r="B4511" s="155"/>
      <c r="C4511" s="151"/>
      <c r="D4511" s="151"/>
      <c r="E4511" s="152"/>
      <c r="F4511" s="151"/>
      <c r="G4511" s="151"/>
      <c r="H4511" s="36"/>
    </row>
    <row r="4512" spans="2:8" x14ac:dyDescent="0.3">
      <c r="B4512" s="155"/>
      <c r="C4512" s="151"/>
      <c r="D4512" s="151"/>
      <c r="E4512" s="152"/>
      <c r="F4512" s="151"/>
      <c r="G4512" s="151"/>
      <c r="H4512" s="36"/>
    </row>
    <row r="4513" spans="2:8" x14ac:dyDescent="0.3">
      <c r="B4513" s="155"/>
      <c r="C4513" s="151"/>
      <c r="D4513" s="151"/>
      <c r="E4513" s="152"/>
      <c r="F4513" s="151"/>
      <c r="G4513" s="151"/>
      <c r="H4513" s="36"/>
    </row>
    <row r="4514" spans="2:8" x14ac:dyDescent="0.3">
      <c r="B4514" s="155"/>
      <c r="C4514" s="151"/>
      <c r="D4514" s="151"/>
      <c r="E4514" s="152"/>
      <c r="F4514" s="151"/>
      <c r="G4514" s="151"/>
      <c r="H4514" s="36"/>
    </row>
    <row r="4515" spans="2:8" x14ac:dyDescent="0.3">
      <c r="B4515" s="155"/>
      <c r="C4515" s="151"/>
      <c r="D4515" s="151"/>
      <c r="E4515" s="152"/>
      <c r="F4515" s="151"/>
      <c r="G4515" s="151"/>
      <c r="H4515" s="36"/>
    </row>
    <row r="4516" spans="2:8" x14ac:dyDescent="0.3">
      <c r="B4516" s="155"/>
      <c r="C4516" s="151"/>
      <c r="D4516" s="151"/>
      <c r="E4516" s="152"/>
      <c r="F4516" s="151"/>
      <c r="G4516" s="151"/>
      <c r="H4516" s="36"/>
    </row>
    <row r="4517" spans="2:8" x14ac:dyDescent="0.3">
      <c r="B4517" s="155"/>
      <c r="C4517" s="151"/>
      <c r="D4517" s="151"/>
      <c r="E4517" s="152"/>
      <c r="F4517" s="151"/>
      <c r="G4517" s="151"/>
      <c r="H4517" s="36"/>
    </row>
    <row r="4518" spans="2:8" x14ac:dyDescent="0.3">
      <c r="B4518" s="155"/>
      <c r="C4518" s="151"/>
      <c r="D4518" s="151"/>
      <c r="E4518" s="152"/>
      <c r="F4518" s="151"/>
      <c r="G4518" s="151"/>
      <c r="H4518" s="36"/>
    </row>
    <row r="4519" spans="2:8" x14ac:dyDescent="0.3">
      <c r="B4519" s="155"/>
      <c r="C4519" s="151"/>
      <c r="D4519" s="151"/>
      <c r="E4519" s="152"/>
      <c r="F4519" s="151"/>
      <c r="G4519" s="151"/>
      <c r="H4519" s="36"/>
    </row>
    <row r="4520" spans="2:8" x14ac:dyDescent="0.3">
      <c r="B4520" s="155"/>
      <c r="C4520" s="151"/>
      <c r="D4520" s="151"/>
      <c r="E4520" s="152"/>
      <c r="F4520" s="151"/>
      <c r="G4520" s="151"/>
      <c r="H4520" s="36"/>
    </row>
    <row r="4521" spans="2:8" x14ac:dyDescent="0.3">
      <c r="B4521" s="155"/>
      <c r="C4521" s="151"/>
      <c r="D4521" s="151"/>
      <c r="E4521" s="152"/>
      <c r="F4521" s="151"/>
      <c r="G4521" s="151"/>
      <c r="H4521" s="36"/>
    </row>
    <row r="4522" spans="2:8" x14ac:dyDescent="0.3">
      <c r="B4522" s="155"/>
      <c r="C4522" s="151"/>
      <c r="D4522" s="151"/>
      <c r="E4522" s="152"/>
      <c r="F4522" s="151"/>
      <c r="G4522" s="151"/>
      <c r="H4522" s="36"/>
    </row>
    <row r="4523" spans="2:8" x14ac:dyDescent="0.3">
      <c r="B4523" s="155"/>
      <c r="C4523" s="151"/>
      <c r="D4523" s="151"/>
      <c r="E4523" s="152"/>
      <c r="F4523" s="151"/>
      <c r="G4523" s="151"/>
      <c r="H4523" s="36"/>
    </row>
    <row r="4524" spans="2:8" x14ac:dyDescent="0.3">
      <c r="B4524" s="155"/>
      <c r="C4524" s="151"/>
      <c r="D4524" s="151"/>
      <c r="E4524" s="152"/>
      <c r="F4524" s="151"/>
      <c r="G4524" s="151"/>
      <c r="H4524" s="36"/>
    </row>
    <row r="4525" spans="2:8" x14ac:dyDescent="0.3">
      <c r="B4525" s="155"/>
      <c r="C4525" s="151"/>
      <c r="D4525" s="151"/>
      <c r="E4525" s="152"/>
      <c r="F4525" s="151"/>
      <c r="G4525" s="151"/>
      <c r="H4525" s="36"/>
    </row>
    <row r="4526" spans="2:8" x14ac:dyDescent="0.3">
      <c r="B4526" s="155"/>
      <c r="C4526" s="151"/>
      <c r="D4526" s="151"/>
      <c r="E4526" s="152"/>
      <c r="F4526" s="151"/>
      <c r="G4526" s="151"/>
      <c r="H4526" s="36"/>
    </row>
    <row r="4527" spans="2:8" x14ac:dyDescent="0.3">
      <c r="B4527" s="155"/>
      <c r="C4527" s="151"/>
      <c r="D4527" s="151"/>
      <c r="E4527" s="152"/>
      <c r="F4527" s="151"/>
      <c r="G4527" s="151"/>
      <c r="H4527" s="36"/>
    </row>
    <row r="4528" spans="2:8" x14ac:dyDescent="0.3">
      <c r="B4528" s="155"/>
      <c r="C4528" s="151"/>
      <c r="D4528" s="151"/>
      <c r="E4528" s="152"/>
      <c r="F4528" s="151"/>
      <c r="G4528" s="151"/>
      <c r="H4528" s="36"/>
    </row>
    <row r="4529" spans="2:8" x14ac:dyDescent="0.3">
      <c r="B4529" s="155"/>
      <c r="C4529" s="151"/>
      <c r="D4529" s="151"/>
      <c r="E4529" s="152"/>
      <c r="F4529" s="151"/>
      <c r="G4529" s="151"/>
      <c r="H4529" s="36"/>
    </row>
    <row r="4530" spans="2:8" x14ac:dyDescent="0.3">
      <c r="B4530" s="155"/>
      <c r="C4530" s="151"/>
      <c r="D4530" s="151"/>
      <c r="E4530" s="152"/>
      <c r="F4530" s="151"/>
      <c r="G4530" s="151"/>
      <c r="H4530" s="36"/>
    </row>
    <row r="4531" spans="2:8" x14ac:dyDescent="0.3">
      <c r="B4531" s="155"/>
      <c r="C4531" s="151"/>
      <c r="D4531" s="151"/>
      <c r="E4531" s="152"/>
      <c r="F4531" s="151"/>
      <c r="G4531" s="151"/>
      <c r="H4531" s="36"/>
    </row>
    <row r="4532" spans="2:8" x14ac:dyDescent="0.3">
      <c r="B4532" s="155"/>
      <c r="C4532" s="151"/>
      <c r="D4532" s="151"/>
      <c r="E4532" s="152"/>
      <c r="F4532" s="151"/>
      <c r="G4532" s="151"/>
      <c r="H4532" s="36"/>
    </row>
    <row r="4533" spans="2:8" x14ac:dyDescent="0.3">
      <c r="B4533" s="155"/>
      <c r="C4533" s="151"/>
      <c r="D4533" s="151"/>
      <c r="E4533" s="152"/>
      <c r="F4533" s="151"/>
      <c r="G4533" s="151"/>
      <c r="H4533" s="36"/>
    </row>
    <row r="4534" spans="2:8" x14ac:dyDescent="0.3">
      <c r="B4534" s="155"/>
      <c r="C4534" s="151"/>
      <c r="D4534" s="151"/>
      <c r="E4534" s="152"/>
      <c r="F4534" s="151"/>
      <c r="G4534" s="151"/>
      <c r="H4534" s="36"/>
    </row>
    <row r="4535" spans="2:8" x14ac:dyDescent="0.3">
      <c r="B4535" s="155"/>
      <c r="C4535" s="151"/>
      <c r="D4535" s="151"/>
      <c r="E4535" s="152"/>
      <c r="F4535" s="151"/>
      <c r="G4535" s="151"/>
      <c r="H4535" s="36"/>
    </row>
    <row r="4536" spans="2:8" x14ac:dyDescent="0.3">
      <c r="B4536" s="155"/>
      <c r="C4536" s="151"/>
      <c r="D4536" s="151"/>
      <c r="E4536" s="152"/>
      <c r="F4536" s="151"/>
      <c r="G4536" s="151"/>
      <c r="H4536" s="36"/>
    </row>
    <row r="4537" spans="2:8" x14ac:dyDescent="0.3">
      <c r="B4537" s="155"/>
      <c r="C4537" s="151"/>
      <c r="D4537" s="151"/>
      <c r="E4537" s="152"/>
      <c r="F4537" s="151"/>
      <c r="G4537" s="151"/>
      <c r="H4537" s="36"/>
    </row>
    <row r="4538" spans="2:8" x14ac:dyDescent="0.3">
      <c r="B4538" s="155"/>
      <c r="C4538" s="151"/>
      <c r="D4538" s="151"/>
      <c r="E4538" s="152"/>
      <c r="F4538" s="151"/>
      <c r="G4538" s="151"/>
      <c r="H4538" s="36"/>
    </row>
    <row r="4539" spans="2:8" x14ac:dyDescent="0.3">
      <c r="B4539" s="155"/>
      <c r="C4539" s="151"/>
      <c r="D4539" s="151"/>
      <c r="E4539" s="152"/>
      <c r="F4539" s="151"/>
      <c r="G4539" s="151"/>
      <c r="H4539" s="36"/>
    </row>
    <row r="4540" spans="2:8" x14ac:dyDescent="0.3">
      <c r="B4540" s="155"/>
      <c r="C4540" s="151"/>
      <c r="D4540" s="151"/>
      <c r="E4540" s="152"/>
      <c r="F4540" s="151"/>
      <c r="G4540" s="151"/>
      <c r="H4540" s="36"/>
    </row>
    <row r="4541" spans="2:8" x14ac:dyDescent="0.3">
      <c r="B4541" s="155"/>
      <c r="C4541" s="151"/>
      <c r="D4541" s="151"/>
      <c r="E4541" s="152"/>
      <c r="F4541" s="151"/>
      <c r="G4541" s="151"/>
      <c r="H4541" s="36"/>
    </row>
    <row r="4542" spans="2:8" x14ac:dyDescent="0.3">
      <c r="B4542" s="155"/>
      <c r="C4542" s="151"/>
      <c r="D4542" s="151"/>
      <c r="E4542" s="152"/>
      <c r="F4542" s="151"/>
      <c r="G4542" s="151"/>
      <c r="H4542" s="36"/>
    </row>
    <row r="4543" spans="2:8" x14ac:dyDescent="0.3">
      <c r="B4543" s="155"/>
      <c r="C4543" s="151"/>
      <c r="D4543" s="151"/>
      <c r="E4543" s="152"/>
      <c r="F4543" s="151"/>
      <c r="G4543" s="151"/>
      <c r="H4543" s="36"/>
    </row>
    <row r="4544" spans="2:8" x14ac:dyDescent="0.3">
      <c r="B4544" s="155"/>
      <c r="C4544" s="151"/>
      <c r="D4544" s="151"/>
      <c r="E4544" s="152"/>
      <c r="F4544" s="151"/>
      <c r="G4544" s="151"/>
      <c r="H4544" s="36"/>
    </row>
    <row r="4545" spans="2:8" x14ac:dyDescent="0.3">
      <c r="B4545" s="155"/>
      <c r="C4545" s="151"/>
      <c r="D4545" s="151"/>
      <c r="E4545" s="152"/>
      <c r="F4545" s="151"/>
      <c r="G4545" s="151"/>
      <c r="H4545" s="36"/>
    </row>
    <row r="4546" spans="2:8" x14ac:dyDescent="0.3">
      <c r="B4546" s="155"/>
      <c r="C4546" s="151"/>
      <c r="D4546" s="151"/>
      <c r="E4546" s="152"/>
      <c r="F4546" s="151"/>
      <c r="G4546" s="151"/>
      <c r="H4546" s="36"/>
    </row>
    <row r="4547" spans="2:8" x14ac:dyDescent="0.3">
      <c r="B4547" s="155"/>
      <c r="C4547" s="151"/>
      <c r="D4547" s="151"/>
      <c r="E4547" s="152"/>
      <c r="F4547" s="151"/>
      <c r="G4547" s="151"/>
      <c r="H4547" s="36"/>
    </row>
    <row r="4548" spans="2:8" x14ac:dyDescent="0.3">
      <c r="B4548" s="155"/>
      <c r="C4548" s="151"/>
      <c r="D4548" s="151"/>
      <c r="E4548" s="152"/>
      <c r="F4548" s="151"/>
      <c r="G4548" s="151"/>
      <c r="H4548" s="36"/>
    </row>
    <row r="4549" spans="2:8" x14ac:dyDescent="0.3">
      <c r="B4549" s="155"/>
      <c r="C4549" s="151"/>
      <c r="D4549" s="151"/>
      <c r="E4549" s="152"/>
      <c r="F4549" s="151"/>
      <c r="G4549" s="151"/>
      <c r="H4549" s="36"/>
    </row>
    <row r="4550" spans="2:8" x14ac:dyDescent="0.3">
      <c r="B4550" s="155"/>
      <c r="C4550" s="151"/>
      <c r="D4550" s="151"/>
      <c r="E4550" s="152"/>
      <c r="F4550" s="151"/>
      <c r="G4550" s="151"/>
      <c r="H4550" s="36"/>
    </row>
    <row r="4551" spans="2:8" x14ac:dyDescent="0.3">
      <c r="B4551" s="155"/>
      <c r="C4551" s="151"/>
      <c r="D4551" s="151"/>
      <c r="E4551" s="152"/>
      <c r="F4551" s="151"/>
      <c r="G4551" s="151"/>
      <c r="H4551" s="36"/>
    </row>
    <row r="4552" spans="2:8" x14ac:dyDescent="0.3">
      <c r="B4552" s="155"/>
      <c r="C4552" s="151"/>
      <c r="D4552" s="151"/>
      <c r="E4552" s="152"/>
      <c r="F4552" s="151"/>
      <c r="G4552" s="151"/>
      <c r="H4552" s="36"/>
    </row>
    <row r="4553" spans="2:8" x14ac:dyDescent="0.3">
      <c r="B4553" s="155"/>
      <c r="C4553" s="151"/>
      <c r="D4553" s="151"/>
      <c r="E4553" s="152"/>
      <c r="F4553" s="151"/>
      <c r="G4553" s="151"/>
      <c r="H4553" s="36"/>
    </row>
    <row r="4554" spans="2:8" x14ac:dyDescent="0.3">
      <c r="B4554" s="155"/>
      <c r="C4554" s="151"/>
      <c r="D4554" s="151"/>
      <c r="E4554" s="152"/>
      <c r="F4554" s="151"/>
      <c r="G4554" s="151"/>
      <c r="H4554" s="36"/>
    </row>
    <row r="4555" spans="2:8" x14ac:dyDescent="0.3">
      <c r="B4555" s="155"/>
      <c r="C4555" s="151"/>
      <c r="D4555" s="151"/>
      <c r="E4555" s="152"/>
      <c r="F4555" s="151"/>
      <c r="G4555" s="151"/>
      <c r="H4555" s="36"/>
    </row>
    <row r="4556" spans="2:8" x14ac:dyDescent="0.3">
      <c r="B4556" s="155"/>
      <c r="C4556" s="151"/>
      <c r="D4556" s="151"/>
      <c r="E4556" s="152"/>
      <c r="F4556" s="151"/>
      <c r="G4556" s="151"/>
      <c r="H4556" s="36"/>
    </row>
    <row r="4557" spans="2:8" x14ac:dyDescent="0.3">
      <c r="B4557" s="155"/>
      <c r="C4557" s="151"/>
      <c r="D4557" s="151"/>
      <c r="E4557" s="152"/>
      <c r="F4557" s="151"/>
      <c r="G4557" s="151"/>
      <c r="H4557" s="36"/>
    </row>
    <row r="4558" spans="2:8" x14ac:dyDescent="0.3">
      <c r="B4558" s="155"/>
      <c r="C4558" s="151"/>
      <c r="D4558" s="151"/>
      <c r="E4558" s="152"/>
      <c r="F4558" s="151"/>
      <c r="G4558" s="151"/>
      <c r="H4558" s="36"/>
    </row>
    <row r="4559" spans="2:8" x14ac:dyDescent="0.3">
      <c r="B4559" s="155"/>
      <c r="C4559" s="151"/>
      <c r="D4559" s="151"/>
      <c r="E4559" s="152"/>
      <c r="F4559" s="151"/>
      <c r="G4559" s="151"/>
      <c r="H4559" s="36"/>
    </row>
    <row r="4560" spans="2:8" x14ac:dyDescent="0.3">
      <c r="B4560" s="155"/>
      <c r="C4560" s="151"/>
      <c r="D4560" s="151"/>
      <c r="E4560" s="152"/>
      <c r="F4560" s="151"/>
      <c r="G4560" s="151"/>
      <c r="H4560" s="36"/>
    </row>
    <row r="4561" spans="2:8" x14ac:dyDescent="0.3">
      <c r="B4561" s="155"/>
      <c r="C4561" s="151"/>
      <c r="D4561" s="151"/>
      <c r="E4561" s="152"/>
      <c r="F4561" s="151"/>
      <c r="G4561" s="151"/>
      <c r="H4561" s="36"/>
    </row>
    <row r="4562" spans="2:8" x14ac:dyDescent="0.3">
      <c r="B4562" s="155"/>
      <c r="C4562" s="151"/>
      <c r="D4562" s="151"/>
      <c r="E4562" s="152"/>
      <c r="F4562" s="151"/>
      <c r="G4562" s="151"/>
      <c r="H4562" s="36"/>
    </row>
    <row r="4563" spans="2:8" x14ac:dyDescent="0.3">
      <c r="B4563" s="155"/>
      <c r="C4563" s="151"/>
      <c r="D4563" s="151"/>
      <c r="E4563" s="152"/>
      <c r="F4563" s="151"/>
      <c r="G4563" s="151"/>
      <c r="H4563" s="36"/>
    </row>
    <row r="4564" spans="2:8" x14ac:dyDescent="0.3">
      <c r="B4564" s="155"/>
      <c r="C4564" s="151"/>
      <c r="D4564" s="151"/>
      <c r="E4564" s="152"/>
      <c r="F4564" s="151"/>
      <c r="G4564" s="151"/>
      <c r="H4564" s="36"/>
    </row>
    <row r="4565" spans="2:8" x14ac:dyDescent="0.3">
      <c r="B4565" s="155"/>
      <c r="C4565" s="151"/>
      <c r="D4565" s="151"/>
      <c r="E4565" s="152"/>
      <c r="F4565" s="151"/>
      <c r="G4565" s="151"/>
      <c r="H4565" s="36"/>
    </row>
    <row r="4566" spans="2:8" x14ac:dyDescent="0.3">
      <c r="B4566" s="155"/>
      <c r="C4566" s="151"/>
      <c r="D4566" s="151"/>
      <c r="E4566" s="152"/>
      <c r="F4566" s="151"/>
      <c r="G4566" s="151"/>
      <c r="H4566" s="36"/>
    </row>
    <row r="4567" spans="2:8" x14ac:dyDescent="0.3">
      <c r="B4567" s="155"/>
      <c r="C4567" s="151"/>
      <c r="D4567" s="151"/>
      <c r="E4567" s="152"/>
      <c r="F4567" s="151"/>
      <c r="G4567" s="151"/>
      <c r="H4567" s="36"/>
    </row>
    <row r="4568" spans="2:8" x14ac:dyDescent="0.3">
      <c r="B4568" s="155"/>
      <c r="C4568" s="151"/>
      <c r="D4568" s="151"/>
      <c r="E4568" s="152"/>
      <c r="F4568" s="151"/>
      <c r="G4568" s="151"/>
      <c r="H4568" s="36"/>
    </row>
    <row r="4569" spans="2:8" x14ac:dyDescent="0.3">
      <c r="B4569" s="155"/>
      <c r="C4569" s="151"/>
      <c r="D4569" s="151"/>
      <c r="E4569" s="152"/>
      <c r="F4569" s="151"/>
      <c r="G4569" s="151"/>
      <c r="H4569" s="36"/>
    </row>
    <row r="4570" spans="2:8" x14ac:dyDescent="0.3">
      <c r="B4570" s="155"/>
      <c r="C4570" s="151"/>
      <c r="D4570" s="151"/>
      <c r="E4570" s="152"/>
      <c r="F4570" s="151"/>
      <c r="G4570" s="151"/>
      <c r="H4570" s="36"/>
    </row>
    <row r="4571" spans="2:8" x14ac:dyDescent="0.3">
      <c r="B4571" s="155"/>
      <c r="C4571" s="151"/>
      <c r="D4571" s="151"/>
      <c r="E4571" s="152"/>
      <c r="F4571" s="151"/>
      <c r="G4571" s="151"/>
      <c r="H4571" s="36"/>
    </row>
    <row r="4572" spans="2:8" x14ac:dyDescent="0.3">
      <c r="B4572" s="155"/>
      <c r="C4572" s="151"/>
      <c r="D4572" s="151"/>
      <c r="E4572" s="152"/>
      <c r="F4572" s="151"/>
      <c r="G4572" s="151"/>
      <c r="H4572" s="36"/>
    </row>
    <row r="4573" spans="2:8" x14ac:dyDescent="0.3">
      <c r="B4573" s="155"/>
      <c r="C4573" s="151"/>
      <c r="D4573" s="151"/>
      <c r="E4573" s="152"/>
      <c r="F4573" s="151"/>
      <c r="G4573" s="151"/>
      <c r="H4573" s="36"/>
    </row>
    <row r="4574" spans="2:8" x14ac:dyDescent="0.3">
      <c r="B4574" s="155"/>
      <c r="C4574" s="151"/>
      <c r="D4574" s="151"/>
      <c r="E4574" s="152"/>
      <c r="F4574" s="151"/>
      <c r="G4574" s="151"/>
      <c r="H4574" s="36"/>
    </row>
    <row r="4575" spans="2:8" x14ac:dyDescent="0.3">
      <c r="B4575" s="155"/>
      <c r="C4575" s="151"/>
      <c r="D4575" s="151"/>
      <c r="E4575" s="152"/>
      <c r="F4575" s="151"/>
      <c r="G4575" s="151"/>
      <c r="H4575" s="36"/>
    </row>
    <row r="4576" spans="2:8" x14ac:dyDescent="0.3">
      <c r="B4576" s="155"/>
      <c r="C4576" s="151"/>
      <c r="D4576" s="151"/>
      <c r="E4576" s="152"/>
      <c r="F4576" s="151"/>
      <c r="G4576" s="151"/>
      <c r="H4576" s="36"/>
    </row>
    <row r="4577" spans="2:8" x14ac:dyDescent="0.3">
      <c r="B4577" s="155"/>
      <c r="C4577" s="151"/>
      <c r="D4577" s="151"/>
      <c r="E4577" s="152"/>
      <c r="F4577" s="151"/>
      <c r="G4577" s="151"/>
      <c r="H4577" s="36"/>
    </row>
    <row r="4578" spans="2:8" x14ac:dyDescent="0.3">
      <c r="B4578" s="155"/>
      <c r="C4578" s="151"/>
      <c r="D4578" s="151"/>
      <c r="E4578" s="152"/>
      <c r="F4578" s="151"/>
      <c r="G4578" s="151"/>
      <c r="H4578" s="36"/>
    </row>
    <row r="4579" spans="2:8" x14ac:dyDescent="0.3">
      <c r="B4579" s="155"/>
      <c r="C4579" s="151"/>
      <c r="D4579" s="151"/>
      <c r="E4579" s="152"/>
      <c r="F4579" s="151"/>
      <c r="G4579" s="151"/>
      <c r="H4579" s="36"/>
    </row>
    <row r="4580" spans="2:8" x14ac:dyDescent="0.3">
      <c r="B4580" s="155"/>
      <c r="C4580" s="151"/>
      <c r="D4580" s="151"/>
      <c r="E4580" s="152"/>
      <c r="F4580" s="151"/>
      <c r="G4580" s="151"/>
      <c r="H4580" s="36"/>
    </row>
    <row r="4581" spans="2:8" x14ac:dyDescent="0.3">
      <c r="B4581" s="155"/>
      <c r="C4581" s="151"/>
      <c r="D4581" s="151"/>
      <c r="E4581" s="152"/>
      <c r="F4581" s="151"/>
      <c r="G4581" s="151"/>
      <c r="H4581" s="36"/>
    </row>
    <row r="4582" spans="2:8" x14ac:dyDescent="0.3">
      <c r="B4582" s="155"/>
      <c r="C4582" s="151"/>
      <c r="D4582" s="151"/>
      <c r="E4582" s="152"/>
      <c r="F4582" s="151"/>
      <c r="G4582" s="151"/>
      <c r="H4582" s="36"/>
    </row>
    <row r="4583" spans="2:8" x14ac:dyDescent="0.3">
      <c r="B4583" s="155"/>
      <c r="C4583" s="151"/>
      <c r="D4583" s="151"/>
      <c r="E4583" s="152"/>
      <c r="F4583" s="151"/>
      <c r="G4583" s="151"/>
      <c r="H4583" s="36"/>
    </row>
    <row r="4584" spans="2:8" x14ac:dyDescent="0.3">
      <c r="B4584" s="155"/>
      <c r="C4584" s="151"/>
      <c r="D4584" s="151"/>
      <c r="E4584" s="152"/>
      <c r="F4584" s="151"/>
      <c r="G4584" s="151"/>
      <c r="H4584" s="36"/>
    </row>
    <row r="4585" spans="2:8" x14ac:dyDescent="0.3">
      <c r="B4585" s="155"/>
      <c r="C4585" s="151"/>
      <c r="D4585" s="151"/>
      <c r="E4585" s="152"/>
      <c r="F4585" s="151"/>
      <c r="G4585" s="151"/>
      <c r="H4585" s="36"/>
    </row>
    <row r="4586" spans="2:8" x14ac:dyDescent="0.3">
      <c r="B4586" s="155"/>
      <c r="C4586" s="151"/>
      <c r="D4586" s="151"/>
      <c r="E4586" s="152"/>
      <c r="F4586" s="151"/>
      <c r="G4586" s="151"/>
      <c r="H4586" s="36"/>
    </row>
    <row r="4587" spans="2:8" x14ac:dyDescent="0.3">
      <c r="B4587" s="155"/>
      <c r="C4587" s="151"/>
      <c r="D4587" s="151"/>
      <c r="E4587" s="152"/>
      <c r="F4587" s="151"/>
      <c r="G4587" s="151"/>
      <c r="H4587" s="36"/>
    </row>
    <row r="4588" spans="2:8" x14ac:dyDescent="0.3">
      <c r="B4588" s="155"/>
      <c r="C4588" s="151"/>
      <c r="D4588" s="151"/>
      <c r="E4588" s="152"/>
      <c r="F4588" s="151"/>
      <c r="G4588" s="151"/>
      <c r="H4588" s="36"/>
    </row>
    <row r="4589" spans="2:8" x14ac:dyDescent="0.3">
      <c r="B4589" s="155"/>
      <c r="C4589" s="151"/>
      <c r="D4589" s="151"/>
      <c r="E4589" s="152"/>
      <c r="F4589" s="151"/>
      <c r="G4589" s="151"/>
      <c r="H4589" s="36"/>
    </row>
    <row r="4590" spans="2:8" x14ac:dyDescent="0.3">
      <c r="B4590" s="155"/>
      <c r="C4590" s="151"/>
      <c r="D4590" s="151"/>
      <c r="E4590" s="152"/>
      <c r="F4590" s="151"/>
      <c r="G4590" s="151"/>
      <c r="H4590" s="36"/>
    </row>
    <row r="4591" spans="2:8" x14ac:dyDescent="0.3">
      <c r="B4591" s="155"/>
      <c r="C4591" s="151"/>
      <c r="D4591" s="151"/>
      <c r="E4591" s="152"/>
      <c r="F4591" s="151"/>
      <c r="G4591" s="151"/>
      <c r="H4591" s="36"/>
    </row>
    <row r="4592" spans="2:8" x14ac:dyDescent="0.3">
      <c r="B4592" s="155"/>
      <c r="C4592" s="151"/>
      <c r="D4592" s="151"/>
      <c r="E4592" s="152"/>
      <c r="F4592" s="151"/>
      <c r="G4592" s="151"/>
      <c r="H4592" s="36"/>
    </row>
    <row r="4593" spans="2:8" x14ac:dyDescent="0.3">
      <c r="B4593" s="155"/>
      <c r="C4593" s="151"/>
      <c r="D4593" s="151"/>
      <c r="E4593" s="152"/>
      <c r="F4593" s="151"/>
      <c r="G4593" s="151"/>
      <c r="H4593" s="36"/>
    </row>
    <row r="4594" spans="2:8" x14ac:dyDescent="0.3">
      <c r="B4594" s="155"/>
      <c r="C4594" s="151"/>
      <c r="D4594" s="151"/>
      <c r="E4594" s="152"/>
      <c r="F4594" s="151"/>
      <c r="G4594" s="151"/>
      <c r="H4594" s="36"/>
    </row>
    <row r="4595" spans="2:8" x14ac:dyDescent="0.3">
      <c r="B4595" s="155"/>
      <c r="C4595" s="151"/>
      <c r="D4595" s="151"/>
      <c r="E4595" s="152"/>
      <c r="F4595" s="151"/>
      <c r="G4595" s="151"/>
      <c r="H4595" s="36"/>
    </row>
    <row r="4596" spans="2:8" x14ac:dyDescent="0.3">
      <c r="B4596" s="155"/>
      <c r="C4596" s="151"/>
      <c r="D4596" s="151"/>
      <c r="E4596" s="152"/>
      <c r="F4596" s="151"/>
      <c r="G4596" s="151"/>
      <c r="H4596" s="36"/>
    </row>
    <row r="4597" spans="2:8" x14ac:dyDescent="0.3">
      <c r="B4597" s="155"/>
      <c r="C4597" s="151"/>
      <c r="D4597" s="151"/>
      <c r="E4597" s="152"/>
      <c r="F4597" s="151"/>
      <c r="G4597" s="151"/>
      <c r="H4597" s="36"/>
    </row>
    <row r="4598" spans="2:8" x14ac:dyDescent="0.3">
      <c r="B4598" s="155"/>
      <c r="C4598" s="151"/>
      <c r="D4598" s="151"/>
      <c r="E4598" s="152"/>
      <c r="F4598" s="151"/>
      <c r="G4598" s="151"/>
      <c r="H4598" s="36"/>
    </row>
    <row r="4599" spans="2:8" x14ac:dyDescent="0.3">
      <c r="B4599" s="155"/>
      <c r="C4599" s="151"/>
      <c r="D4599" s="151"/>
      <c r="E4599" s="152"/>
      <c r="F4599" s="151"/>
      <c r="G4599" s="151"/>
      <c r="H4599" s="36"/>
    </row>
    <row r="4600" spans="2:8" x14ac:dyDescent="0.3">
      <c r="B4600" s="155"/>
      <c r="C4600" s="151"/>
      <c r="D4600" s="151"/>
      <c r="E4600" s="152"/>
      <c r="F4600" s="151"/>
      <c r="G4600" s="151"/>
      <c r="H4600" s="36"/>
    </row>
    <row r="4601" spans="2:8" x14ac:dyDescent="0.3">
      <c r="B4601" s="155"/>
      <c r="C4601" s="151"/>
      <c r="D4601" s="151"/>
      <c r="E4601" s="152"/>
      <c r="F4601" s="151"/>
      <c r="G4601" s="151"/>
      <c r="H4601" s="36"/>
    </row>
    <row r="4602" spans="2:8" x14ac:dyDescent="0.3">
      <c r="B4602" s="155"/>
      <c r="C4602" s="151"/>
      <c r="D4602" s="151"/>
      <c r="E4602" s="152"/>
      <c r="F4602" s="151"/>
      <c r="G4602" s="151"/>
      <c r="H4602" s="36"/>
    </row>
    <row r="4603" spans="2:8" x14ac:dyDescent="0.3">
      <c r="B4603" s="155"/>
      <c r="C4603" s="151"/>
      <c r="D4603" s="151"/>
      <c r="E4603" s="152"/>
      <c r="F4603" s="151"/>
      <c r="G4603" s="151"/>
      <c r="H4603" s="36"/>
    </row>
    <row r="4604" spans="2:8" x14ac:dyDescent="0.3">
      <c r="B4604" s="155"/>
      <c r="C4604" s="151"/>
      <c r="D4604" s="151"/>
      <c r="E4604" s="152"/>
      <c r="F4604" s="151"/>
      <c r="G4604" s="151"/>
      <c r="H4604" s="36"/>
    </row>
    <row r="4605" spans="2:8" x14ac:dyDescent="0.3">
      <c r="B4605" s="155"/>
      <c r="C4605" s="151"/>
      <c r="D4605" s="151"/>
      <c r="E4605" s="152"/>
      <c r="F4605" s="151"/>
      <c r="G4605" s="151"/>
      <c r="H4605" s="36"/>
    </row>
    <row r="4606" spans="2:8" x14ac:dyDescent="0.3">
      <c r="B4606" s="155"/>
      <c r="C4606" s="151"/>
      <c r="D4606" s="151"/>
      <c r="E4606" s="152"/>
      <c r="F4606" s="151"/>
      <c r="G4606" s="151"/>
      <c r="H4606" s="36"/>
    </row>
    <row r="4607" spans="2:8" x14ac:dyDescent="0.3">
      <c r="B4607" s="155"/>
      <c r="C4607" s="151"/>
      <c r="D4607" s="151"/>
      <c r="E4607" s="152"/>
      <c r="F4607" s="151"/>
      <c r="G4607" s="151"/>
      <c r="H4607" s="36"/>
    </row>
    <row r="4608" spans="2:8" x14ac:dyDescent="0.3">
      <c r="B4608" s="155"/>
      <c r="C4608" s="151"/>
      <c r="D4608" s="151"/>
      <c r="E4608" s="152"/>
      <c r="F4608" s="151"/>
      <c r="G4608" s="151"/>
      <c r="H4608" s="36"/>
    </row>
    <row r="4609" spans="2:8" x14ac:dyDescent="0.3">
      <c r="B4609" s="155"/>
      <c r="C4609" s="151"/>
      <c r="D4609" s="151"/>
      <c r="E4609" s="152"/>
      <c r="F4609" s="151"/>
      <c r="G4609" s="151"/>
      <c r="H4609" s="36"/>
    </row>
    <row r="4610" spans="2:8" x14ac:dyDescent="0.3">
      <c r="B4610" s="155"/>
      <c r="C4610" s="151"/>
      <c r="D4610" s="151"/>
      <c r="E4610" s="152"/>
      <c r="F4610" s="151"/>
      <c r="G4610" s="151"/>
      <c r="H4610" s="36"/>
    </row>
    <row r="4611" spans="2:8" x14ac:dyDescent="0.3">
      <c r="B4611" s="155"/>
      <c r="C4611" s="151"/>
      <c r="D4611" s="151"/>
      <c r="E4611" s="152"/>
      <c r="F4611" s="151"/>
      <c r="G4611" s="151"/>
      <c r="H4611" s="36"/>
    </row>
    <row r="4612" spans="2:8" x14ac:dyDescent="0.3">
      <c r="B4612" s="155"/>
      <c r="C4612" s="151"/>
      <c r="D4612" s="151"/>
      <c r="E4612" s="152"/>
      <c r="F4612" s="151"/>
      <c r="G4612" s="151"/>
      <c r="H4612" s="36"/>
    </row>
    <row r="4613" spans="2:8" x14ac:dyDescent="0.3">
      <c r="B4613" s="155"/>
      <c r="C4613" s="151"/>
      <c r="D4613" s="151"/>
      <c r="E4613" s="152"/>
      <c r="F4613" s="151"/>
      <c r="G4613" s="151"/>
      <c r="H4613" s="36"/>
    </row>
    <row r="4614" spans="2:8" x14ac:dyDescent="0.3">
      <c r="B4614" s="155"/>
      <c r="C4614" s="151"/>
      <c r="D4614" s="151"/>
      <c r="E4614" s="152"/>
      <c r="F4614" s="151"/>
      <c r="G4614" s="151"/>
      <c r="H4614" s="36"/>
    </row>
    <row r="4615" spans="2:8" x14ac:dyDescent="0.3">
      <c r="B4615" s="155"/>
      <c r="C4615" s="151"/>
      <c r="D4615" s="151"/>
      <c r="E4615" s="152"/>
      <c r="F4615" s="151"/>
      <c r="G4615" s="151"/>
      <c r="H4615" s="36"/>
    </row>
    <row r="4616" spans="2:8" x14ac:dyDescent="0.3">
      <c r="B4616" s="155"/>
      <c r="C4616" s="151"/>
      <c r="D4616" s="151"/>
      <c r="E4616" s="152"/>
      <c r="F4616" s="151"/>
      <c r="G4616" s="151"/>
      <c r="H4616" s="36"/>
    </row>
    <row r="4617" spans="2:8" x14ac:dyDescent="0.3">
      <c r="B4617" s="155"/>
      <c r="C4617" s="151"/>
      <c r="D4617" s="151"/>
      <c r="E4617" s="152"/>
      <c r="F4617" s="151"/>
      <c r="G4617" s="151"/>
      <c r="H4617" s="36"/>
    </row>
    <row r="4618" spans="2:8" x14ac:dyDescent="0.3">
      <c r="B4618" s="155"/>
      <c r="C4618" s="151"/>
      <c r="D4618" s="151"/>
      <c r="E4618" s="152"/>
      <c r="F4618" s="151"/>
      <c r="G4618" s="151"/>
      <c r="H4618" s="36"/>
    </row>
    <row r="4619" spans="2:8" x14ac:dyDescent="0.3">
      <c r="B4619" s="155"/>
      <c r="C4619" s="151"/>
      <c r="D4619" s="151"/>
      <c r="E4619" s="152"/>
      <c r="F4619" s="151"/>
      <c r="G4619" s="151"/>
      <c r="H4619" s="36"/>
    </row>
    <row r="4620" spans="2:8" x14ac:dyDescent="0.3">
      <c r="B4620" s="155"/>
      <c r="C4620" s="151"/>
      <c r="D4620" s="151"/>
      <c r="E4620" s="152"/>
      <c r="F4620" s="151"/>
      <c r="G4620" s="151"/>
      <c r="H4620" s="36"/>
    </row>
    <row r="4621" spans="2:8" x14ac:dyDescent="0.3">
      <c r="B4621" s="155"/>
      <c r="C4621" s="151"/>
      <c r="D4621" s="151"/>
      <c r="E4621" s="152"/>
      <c r="F4621" s="151"/>
      <c r="G4621" s="151"/>
      <c r="H4621" s="36"/>
    </row>
    <row r="4622" spans="2:8" x14ac:dyDescent="0.3">
      <c r="B4622" s="155"/>
      <c r="C4622" s="151"/>
      <c r="D4622" s="151"/>
      <c r="E4622" s="152"/>
      <c r="F4622" s="151"/>
      <c r="G4622" s="151"/>
      <c r="H4622" s="36"/>
    </row>
    <row r="4623" spans="2:8" x14ac:dyDescent="0.3">
      <c r="B4623" s="155"/>
      <c r="C4623" s="151"/>
      <c r="D4623" s="151"/>
      <c r="E4623" s="152"/>
      <c r="F4623" s="151"/>
      <c r="G4623" s="151"/>
      <c r="H4623" s="36"/>
    </row>
    <row r="4624" spans="2:8" x14ac:dyDescent="0.3">
      <c r="B4624" s="155"/>
      <c r="C4624" s="151"/>
      <c r="D4624" s="151"/>
      <c r="E4624" s="152"/>
      <c r="F4624" s="151"/>
      <c r="G4624" s="151"/>
      <c r="H4624" s="36"/>
    </row>
    <row r="4625" spans="2:8" x14ac:dyDescent="0.3">
      <c r="B4625" s="155"/>
      <c r="C4625" s="151"/>
      <c r="D4625" s="151"/>
      <c r="E4625" s="152"/>
      <c r="F4625" s="151"/>
      <c r="G4625" s="151"/>
      <c r="H4625" s="36"/>
    </row>
    <row r="4626" spans="2:8" x14ac:dyDescent="0.3">
      <c r="B4626" s="155"/>
      <c r="C4626" s="151"/>
      <c r="D4626" s="151"/>
      <c r="E4626" s="152"/>
      <c r="F4626" s="151"/>
      <c r="G4626" s="151"/>
      <c r="H4626" s="36"/>
    </row>
    <row r="4627" spans="2:8" x14ac:dyDescent="0.3">
      <c r="B4627" s="155"/>
      <c r="C4627" s="151"/>
      <c r="D4627" s="151"/>
      <c r="E4627" s="152"/>
      <c r="F4627" s="151"/>
      <c r="G4627" s="151"/>
      <c r="H4627" s="36"/>
    </row>
    <row r="4628" spans="2:8" x14ac:dyDescent="0.3">
      <c r="B4628" s="155"/>
      <c r="C4628" s="151"/>
      <c r="D4628" s="151"/>
      <c r="E4628" s="152"/>
      <c r="F4628" s="151"/>
      <c r="G4628" s="151"/>
      <c r="H4628" s="36"/>
    </row>
    <row r="4629" spans="2:8" x14ac:dyDescent="0.3">
      <c r="B4629" s="155"/>
      <c r="C4629" s="151"/>
      <c r="D4629" s="151"/>
      <c r="E4629" s="152"/>
      <c r="F4629" s="151"/>
      <c r="G4629" s="151"/>
      <c r="H4629" s="36"/>
    </row>
    <row r="4630" spans="2:8" x14ac:dyDescent="0.3">
      <c r="B4630" s="155"/>
      <c r="C4630" s="151"/>
      <c r="D4630" s="151"/>
      <c r="E4630" s="152"/>
      <c r="F4630" s="151"/>
      <c r="G4630" s="151"/>
      <c r="H4630" s="36"/>
    </row>
    <row r="4631" spans="2:8" x14ac:dyDescent="0.3">
      <c r="B4631" s="155"/>
      <c r="C4631" s="151"/>
      <c r="D4631" s="151"/>
      <c r="E4631" s="152"/>
      <c r="F4631" s="151"/>
      <c r="G4631" s="151"/>
      <c r="H4631" s="36"/>
    </row>
    <row r="4632" spans="2:8" x14ac:dyDescent="0.3">
      <c r="B4632" s="155"/>
      <c r="C4632" s="151"/>
      <c r="D4632" s="151"/>
      <c r="E4632" s="152"/>
      <c r="F4632" s="151"/>
      <c r="G4632" s="151"/>
      <c r="H4632" s="36"/>
    </row>
    <row r="4633" spans="2:8" x14ac:dyDescent="0.3">
      <c r="B4633" s="155"/>
      <c r="C4633" s="151"/>
      <c r="D4633" s="151"/>
      <c r="E4633" s="152"/>
      <c r="F4633" s="151"/>
      <c r="G4633" s="151"/>
      <c r="H4633" s="36"/>
    </row>
    <row r="4634" spans="2:8" x14ac:dyDescent="0.3">
      <c r="B4634" s="155"/>
      <c r="C4634" s="151"/>
      <c r="D4634" s="151"/>
      <c r="E4634" s="152"/>
      <c r="F4634" s="151"/>
      <c r="G4634" s="151"/>
      <c r="H4634" s="36"/>
    </row>
    <row r="4635" spans="2:8" x14ac:dyDescent="0.3">
      <c r="B4635" s="155"/>
      <c r="C4635" s="151"/>
      <c r="D4635" s="151"/>
      <c r="E4635" s="152"/>
      <c r="F4635" s="151"/>
      <c r="G4635" s="151"/>
      <c r="H4635" s="36"/>
    </row>
    <row r="4636" spans="2:8" x14ac:dyDescent="0.3">
      <c r="B4636" s="155"/>
      <c r="C4636" s="151"/>
      <c r="D4636" s="151"/>
      <c r="E4636" s="152"/>
      <c r="F4636" s="151"/>
      <c r="G4636" s="151"/>
      <c r="H4636" s="36"/>
    </row>
    <row r="4637" spans="2:8" x14ac:dyDescent="0.3">
      <c r="B4637" s="155"/>
      <c r="C4637" s="151"/>
      <c r="D4637" s="151"/>
      <c r="E4637" s="152"/>
      <c r="F4637" s="151"/>
      <c r="G4637" s="151"/>
      <c r="H4637" s="36"/>
    </row>
    <row r="4638" spans="2:8" x14ac:dyDescent="0.3">
      <c r="B4638" s="155"/>
      <c r="C4638" s="151"/>
      <c r="D4638" s="151"/>
      <c r="E4638" s="152"/>
      <c r="F4638" s="151"/>
      <c r="G4638" s="151"/>
      <c r="H4638" s="36"/>
    </row>
    <row r="4639" spans="2:8" x14ac:dyDescent="0.3">
      <c r="B4639" s="155"/>
      <c r="C4639" s="151"/>
      <c r="D4639" s="151"/>
      <c r="E4639" s="152"/>
      <c r="F4639" s="151"/>
      <c r="G4639" s="151"/>
      <c r="H4639" s="36"/>
    </row>
    <row r="4640" spans="2:8" x14ac:dyDescent="0.3">
      <c r="B4640" s="155"/>
      <c r="C4640" s="151"/>
      <c r="D4640" s="151"/>
      <c r="E4640" s="152"/>
      <c r="F4640" s="151"/>
      <c r="G4640" s="151"/>
      <c r="H4640" s="36"/>
    </row>
    <row r="4641" spans="2:8" x14ac:dyDescent="0.3">
      <c r="B4641" s="155"/>
      <c r="C4641" s="151"/>
      <c r="D4641" s="151"/>
      <c r="E4641" s="152"/>
      <c r="F4641" s="151"/>
      <c r="G4641" s="151"/>
      <c r="H4641" s="36"/>
    </row>
    <row r="4642" spans="2:8" x14ac:dyDescent="0.3">
      <c r="B4642" s="155"/>
      <c r="C4642" s="151"/>
      <c r="D4642" s="151"/>
      <c r="E4642" s="152"/>
      <c r="F4642" s="151"/>
      <c r="G4642" s="151"/>
      <c r="H4642" s="36"/>
    </row>
    <row r="4643" spans="2:8" x14ac:dyDescent="0.3">
      <c r="B4643" s="155"/>
      <c r="C4643" s="151"/>
      <c r="D4643" s="151"/>
      <c r="E4643" s="152"/>
      <c r="F4643" s="151"/>
      <c r="G4643" s="151"/>
      <c r="H4643" s="36"/>
    </row>
    <row r="4644" spans="2:8" x14ac:dyDescent="0.3">
      <c r="B4644" s="155"/>
      <c r="C4644" s="151"/>
      <c r="D4644" s="151"/>
      <c r="E4644" s="152"/>
      <c r="F4644" s="151"/>
      <c r="G4644" s="151"/>
      <c r="H4644" s="36"/>
    </row>
    <row r="4645" spans="2:8" x14ac:dyDescent="0.3">
      <c r="B4645" s="155"/>
      <c r="C4645" s="151"/>
      <c r="D4645" s="151"/>
      <c r="E4645" s="152"/>
      <c r="F4645" s="151"/>
      <c r="G4645" s="151"/>
      <c r="H4645" s="36"/>
    </row>
    <row r="4646" spans="2:8" x14ac:dyDescent="0.3">
      <c r="B4646" s="155"/>
      <c r="C4646" s="151"/>
      <c r="D4646" s="151"/>
      <c r="E4646" s="152"/>
      <c r="F4646" s="151"/>
      <c r="G4646" s="151"/>
      <c r="H4646" s="36"/>
    </row>
    <row r="4647" spans="2:8" x14ac:dyDescent="0.3">
      <c r="B4647" s="155"/>
      <c r="C4647" s="151"/>
      <c r="D4647" s="151"/>
      <c r="E4647" s="152"/>
      <c r="F4647" s="151"/>
      <c r="G4647" s="151"/>
      <c r="H4647" s="36"/>
    </row>
    <row r="4648" spans="2:8" x14ac:dyDescent="0.3">
      <c r="B4648" s="155"/>
      <c r="C4648" s="151"/>
      <c r="D4648" s="151"/>
      <c r="E4648" s="152"/>
      <c r="F4648" s="151"/>
      <c r="G4648" s="151"/>
      <c r="H4648" s="36"/>
    </row>
    <row r="4649" spans="2:8" x14ac:dyDescent="0.3">
      <c r="B4649" s="155"/>
      <c r="C4649" s="151"/>
      <c r="D4649" s="151"/>
      <c r="E4649" s="152"/>
      <c r="F4649" s="151"/>
      <c r="G4649" s="151"/>
      <c r="H4649" s="36"/>
    </row>
    <row r="4650" spans="2:8" x14ac:dyDescent="0.3">
      <c r="B4650" s="155"/>
      <c r="C4650" s="151"/>
      <c r="D4650" s="151"/>
      <c r="E4650" s="152"/>
      <c r="F4650" s="151"/>
      <c r="G4650" s="151"/>
      <c r="H4650" s="36"/>
    </row>
    <row r="4651" spans="2:8" x14ac:dyDescent="0.3">
      <c r="B4651" s="155"/>
      <c r="C4651" s="151"/>
      <c r="D4651" s="151"/>
      <c r="E4651" s="152"/>
      <c r="F4651" s="151"/>
      <c r="G4651" s="151"/>
      <c r="H4651" s="36"/>
    </row>
    <row r="4652" spans="2:8" x14ac:dyDescent="0.3">
      <c r="B4652" s="155"/>
      <c r="C4652" s="151"/>
      <c r="D4652" s="151"/>
      <c r="E4652" s="152"/>
      <c r="F4652" s="151"/>
      <c r="G4652" s="151"/>
      <c r="H4652" s="36"/>
    </row>
    <row r="4653" spans="2:8" x14ac:dyDescent="0.3">
      <c r="B4653" s="155"/>
      <c r="C4653" s="151"/>
      <c r="D4653" s="151"/>
      <c r="E4653" s="152"/>
      <c r="F4653" s="151"/>
      <c r="G4653" s="151"/>
      <c r="H4653" s="36"/>
    </row>
    <row r="4654" spans="2:8" x14ac:dyDescent="0.3">
      <c r="B4654" s="155"/>
      <c r="C4654" s="151"/>
      <c r="D4654" s="151"/>
      <c r="E4654" s="152"/>
      <c r="F4654" s="151"/>
      <c r="G4654" s="151"/>
      <c r="H4654" s="36"/>
    </row>
    <row r="4655" spans="2:8" x14ac:dyDescent="0.3">
      <c r="B4655" s="155"/>
      <c r="C4655" s="151"/>
      <c r="D4655" s="151"/>
      <c r="E4655" s="152"/>
      <c r="F4655" s="151"/>
      <c r="G4655" s="151"/>
      <c r="H4655" s="36"/>
    </row>
    <row r="4656" spans="2:8" x14ac:dyDescent="0.3">
      <c r="B4656" s="155"/>
      <c r="C4656" s="151"/>
      <c r="D4656" s="151"/>
      <c r="E4656" s="152"/>
      <c r="F4656" s="151"/>
      <c r="G4656" s="151"/>
      <c r="H4656" s="36"/>
    </row>
    <row r="4657" spans="2:8" x14ac:dyDescent="0.3">
      <c r="B4657" s="155"/>
      <c r="C4657" s="151"/>
      <c r="D4657" s="151"/>
      <c r="E4657" s="152"/>
      <c r="F4657" s="151"/>
      <c r="G4657" s="151"/>
      <c r="H4657" s="36"/>
    </row>
    <row r="4658" spans="2:8" x14ac:dyDescent="0.3">
      <c r="B4658" s="155"/>
      <c r="C4658" s="151"/>
      <c r="D4658" s="151"/>
      <c r="E4658" s="152"/>
      <c r="F4658" s="151"/>
      <c r="G4658" s="151"/>
      <c r="H4658" s="36"/>
    </row>
    <row r="4659" spans="2:8" x14ac:dyDescent="0.3">
      <c r="B4659" s="155"/>
      <c r="C4659" s="151"/>
      <c r="D4659" s="151"/>
      <c r="E4659" s="152"/>
      <c r="F4659" s="151"/>
      <c r="G4659" s="151"/>
      <c r="H4659" s="36"/>
    </row>
    <row r="4660" spans="2:8" x14ac:dyDescent="0.3">
      <c r="B4660" s="155"/>
      <c r="C4660" s="151"/>
      <c r="D4660" s="151"/>
      <c r="E4660" s="152"/>
      <c r="F4660" s="151"/>
      <c r="G4660" s="151"/>
      <c r="H4660" s="36"/>
    </row>
    <row r="4661" spans="2:8" x14ac:dyDescent="0.3">
      <c r="B4661" s="155"/>
      <c r="C4661" s="151"/>
      <c r="D4661" s="151"/>
      <c r="E4661" s="152"/>
      <c r="F4661" s="151"/>
      <c r="G4661" s="151"/>
      <c r="H4661" s="36"/>
    </row>
    <row r="4662" spans="2:8" x14ac:dyDescent="0.3">
      <c r="B4662" s="155"/>
      <c r="C4662" s="151"/>
      <c r="D4662" s="151"/>
      <c r="E4662" s="152"/>
      <c r="F4662" s="151"/>
      <c r="G4662" s="151"/>
      <c r="H4662" s="36"/>
    </row>
    <row r="4663" spans="2:8" x14ac:dyDescent="0.3">
      <c r="B4663" s="155"/>
      <c r="C4663" s="151"/>
      <c r="D4663" s="151"/>
      <c r="E4663" s="152"/>
      <c r="F4663" s="151"/>
      <c r="G4663" s="151"/>
      <c r="H4663" s="36"/>
    </row>
    <row r="4664" spans="2:8" x14ac:dyDescent="0.3">
      <c r="B4664" s="155"/>
      <c r="C4664" s="151"/>
      <c r="D4664" s="151"/>
      <c r="E4664" s="152"/>
      <c r="F4664" s="151"/>
      <c r="G4664" s="151"/>
      <c r="H4664" s="36"/>
    </row>
    <row r="4665" spans="2:8" x14ac:dyDescent="0.3">
      <c r="B4665" s="155"/>
      <c r="C4665" s="151"/>
      <c r="D4665" s="151"/>
      <c r="E4665" s="152"/>
      <c r="F4665" s="151"/>
      <c r="G4665" s="151"/>
      <c r="H4665" s="36"/>
    </row>
    <row r="4666" spans="2:8" x14ac:dyDescent="0.3">
      <c r="B4666" s="155"/>
      <c r="C4666" s="151"/>
      <c r="D4666" s="151"/>
      <c r="E4666" s="152"/>
      <c r="F4666" s="151"/>
      <c r="G4666" s="151"/>
      <c r="H4666" s="36"/>
    </row>
    <row r="4667" spans="2:8" x14ac:dyDescent="0.3">
      <c r="B4667" s="155"/>
      <c r="C4667" s="151"/>
      <c r="D4667" s="151"/>
      <c r="E4667" s="152"/>
      <c r="F4667" s="151"/>
      <c r="G4667" s="151"/>
      <c r="H4667" s="36"/>
    </row>
    <row r="4668" spans="2:8" x14ac:dyDescent="0.3">
      <c r="B4668" s="155"/>
      <c r="C4668" s="151"/>
      <c r="D4668" s="151"/>
      <c r="E4668" s="152"/>
      <c r="F4668" s="151"/>
      <c r="G4668" s="151"/>
      <c r="H4668" s="36"/>
    </row>
    <row r="4669" spans="2:8" x14ac:dyDescent="0.3">
      <c r="B4669" s="155"/>
      <c r="C4669" s="151"/>
      <c r="D4669" s="151"/>
      <c r="E4669" s="152"/>
      <c r="F4669" s="151"/>
      <c r="G4669" s="151"/>
      <c r="H4669" s="36"/>
    </row>
    <row r="4670" spans="2:8" x14ac:dyDescent="0.3">
      <c r="B4670" s="155"/>
      <c r="C4670" s="151"/>
      <c r="D4670" s="151"/>
      <c r="E4670" s="152"/>
      <c r="F4670" s="151"/>
      <c r="G4670" s="151"/>
      <c r="H4670" s="36"/>
    </row>
    <row r="4671" spans="2:8" x14ac:dyDescent="0.3">
      <c r="B4671" s="155"/>
      <c r="C4671" s="151"/>
      <c r="D4671" s="151"/>
      <c r="E4671" s="152"/>
      <c r="F4671" s="151"/>
      <c r="G4671" s="151"/>
      <c r="H4671" s="36"/>
    </row>
    <row r="4672" spans="2:8" x14ac:dyDescent="0.3">
      <c r="B4672" s="155"/>
      <c r="C4672" s="151"/>
      <c r="D4672" s="151"/>
      <c r="E4672" s="152"/>
      <c r="F4672" s="151"/>
      <c r="G4672" s="151"/>
      <c r="H4672" s="36"/>
    </row>
    <row r="4673" spans="2:8" x14ac:dyDescent="0.3">
      <c r="B4673" s="155"/>
      <c r="C4673" s="151"/>
      <c r="D4673" s="151"/>
      <c r="E4673" s="152"/>
      <c r="F4673" s="151"/>
      <c r="G4673" s="151"/>
      <c r="H4673" s="36"/>
    </row>
    <row r="4674" spans="2:8" x14ac:dyDescent="0.3">
      <c r="B4674" s="155"/>
      <c r="C4674" s="151"/>
      <c r="D4674" s="151"/>
      <c r="E4674" s="152"/>
      <c r="F4674" s="151"/>
      <c r="G4674" s="151"/>
      <c r="H4674" s="36"/>
    </row>
    <row r="4675" spans="2:8" x14ac:dyDescent="0.3">
      <c r="B4675" s="155"/>
      <c r="C4675" s="151"/>
      <c r="D4675" s="151"/>
      <c r="E4675" s="152"/>
      <c r="F4675" s="151"/>
      <c r="G4675" s="151"/>
      <c r="H4675" s="36"/>
    </row>
    <row r="4676" spans="2:8" x14ac:dyDescent="0.3">
      <c r="B4676" s="155"/>
      <c r="C4676" s="151"/>
      <c r="D4676" s="151"/>
      <c r="E4676" s="152"/>
      <c r="F4676" s="151"/>
      <c r="G4676" s="151"/>
      <c r="H4676" s="36"/>
    </row>
    <row r="4677" spans="2:8" x14ac:dyDescent="0.3">
      <c r="B4677" s="155"/>
      <c r="C4677" s="151"/>
      <c r="D4677" s="151"/>
      <c r="E4677" s="152"/>
      <c r="F4677" s="151"/>
      <c r="G4677" s="151"/>
      <c r="H4677" s="36"/>
    </row>
    <row r="4678" spans="2:8" x14ac:dyDescent="0.3">
      <c r="B4678" s="155"/>
      <c r="C4678" s="151"/>
      <c r="D4678" s="151"/>
      <c r="E4678" s="152"/>
      <c r="F4678" s="151"/>
      <c r="G4678" s="151"/>
      <c r="H4678" s="36"/>
    </row>
    <row r="4679" spans="2:8" x14ac:dyDescent="0.3">
      <c r="B4679" s="155"/>
      <c r="C4679" s="151"/>
      <c r="D4679" s="151"/>
      <c r="E4679" s="152"/>
      <c r="F4679" s="151"/>
      <c r="G4679" s="151"/>
      <c r="H4679" s="36"/>
    </row>
    <row r="4680" spans="2:8" x14ac:dyDescent="0.3">
      <c r="B4680" s="155"/>
      <c r="C4680" s="151"/>
      <c r="D4680" s="151"/>
      <c r="E4680" s="152"/>
      <c r="F4680" s="151"/>
      <c r="G4680" s="151"/>
      <c r="H4680" s="36"/>
    </row>
    <row r="4681" spans="2:8" x14ac:dyDescent="0.3">
      <c r="B4681" s="155"/>
      <c r="C4681" s="151"/>
      <c r="D4681" s="151"/>
      <c r="E4681" s="152"/>
      <c r="F4681" s="151"/>
      <c r="G4681" s="151"/>
      <c r="H4681" s="36"/>
    </row>
    <row r="4682" spans="2:8" x14ac:dyDescent="0.3">
      <c r="B4682" s="155"/>
      <c r="C4682" s="151"/>
      <c r="D4682" s="151"/>
      <c r="E4682" s="152"/>
      <c r="F4682" s="151"/>
      <c r="G4682" s="151"/>
      <c r="H4682" s="36"/>
    </row>
    <row r="4683" spans="2:8" x14ac:dyDescent="0.3">
      <c r="B4683" s="155"/>
      <c r="C4683" s="151"/>
      <c r="D4683" s="151"/>
      <c r="E4683" s="152"/>
      <c r="F4683" s="151"/>
      <c r="G4683" s="151"/>
      <c r="H4683" s="36"/>
    </row>
    <row r="4684" spans="2:8" x14ac:dyDescent="0.3">
      <c r="B4684" s="155"/>
      <c r="C4684" s="151"/>
      <c r="D4684" s="151"/>
      <c r="E4684" s="152"/>
      <c r="F4684" s="151"/>
      <c r="G4684" s="151"/>
      <c r="H4684" s="36"/>
    </row>
    <row r="4685" spans="2:8" x14ac:dyDescent="0.3">
      <c r="B4685" s="155"/>
      <c r="C4685" s="151"/>
      <c r="D4685" s="151"/>
      <c r="E4685" s="152"/>
      <c r="F4685" s="151"/>
      <c r="G4685" s="151"/>
      <c r="H4685" s="36"/>
    </row>
    <row r="4686" spans="2:8" x14ac:dyDescent="0.3">
      <c r="B4686" s="155"/>
      <c r="C4686" s="151"/>
      <c r="D4686" s="151"/>
      <c r="E4686" s="152"/>
      <c r="F4686" s="151"/>
      <c r="G4686" s="151"/>
      <c r="H4686" s="36"/>
    </row>
    <row r="4687" spans="2:8" x14ac:dyDescent="0.3">
      <c r="B4687" s="155"/>
      <c r="C4687" s="151"/>
      <c r="D4687" s="151"/>
      <c r="E4687" s="152"/>
      <c r="F4687" s="151"/>
      <c r="G4687" s="151"/>
      <c r="H4687" s="36"/>
    </row>
    <row r="4688" spans="2:8" x14ac:dyDescent="0.3">
      <c r="B4688" s="155"/>
      <c r="C4688" s="151"/>
      <c r="D4688" s="151"/>
      <c r="E4688" s="152"/>
      <c r="F4688" s="151"/>
      <c r="G4688" s="151"/>
      <c r="H4688" s="36"/>
    </row>
    <row r="4689" spans="2:8" x14ac:dyDescent="0.3">
      <c r="B4689" s="155"/>
      <c r="C4689" s="151"/>
      <c r="D4689" s="151"/>
      <c r="E4689" s="152"/>
      <c r="F4689" s="151"/>
      <c r="G4689" s="151"/>
      <c r="H4689" s="36"/>
    </row>
    <row r="4690" spans="2:8" x14ac:dyDescent="0.3">
      <c r="B4690" s="155"/>
      <c r="C4690" s="151"/>
      <c r="D4690" s="151"/>
      <c r="E4690" s="152"/>
      <c r="F4690" s="151"/>
      <c r="G4690" s="151"/>
      <c r="H4690" s="36"/>
    </row>
    <row r="4691" spans="2:8" x14ac:dyDescent="0.3">
      <c r="B4691" s="155"/>
      <c r="C4691" s="151"/>
      <c r="D4691" s="151"/>
      <c r="E4691" s="152"/>
      <c r="F4691" s="151"/>
      <c r="G4691" s="151"/>
      <c r="H4691" s="36"/>
    </row>
    <row r="4692" spans="2:8" x14ac:dyDescent="0.3">
      <c r="B4692" s="155"/>
      <c r="C4692" s="151"/>
      <c r="D4692" s="151"/>
      <c r="E4692" s="152"/>
      <c r="F4692" s="151"/>
      <c r="G4692" s="151"/>
      <c r="H4692" s="36"/>
    </row>
    <row r="4693" spans="2:8" x14ac:dyDescent="0.3">
      <c r="B4693" s="155"/>
      <c r="C4693" s="151"/>
      <c r="D4693" s="151"/>
      <c r="E4693" s="152"/>
      <c r="F4693" s="151"/>
      <c r="G4693" s="151"/>
      <c r="H4693" s="36"/>
    </row>
    <row r="4694" spans="2:8" x14ac:dyDescent="0.3">
      <c r="B4694" s="155"/>
      <c r="C4694" s="151"/>
      <c r="D4694" s="151"/>
      <c r="E4694" s="152"/>
      <c r="F4694" s="151"/>
      <c r="G4694" s="151"/>
      <c r="H4694" s="36"/>
    </row>
    <row r="4695" spans="2:8" x14ac:dyDescent="0.3">
      <c r="B4695" s="155"/>
      <c r="C4695" s="151"/>
      <c r="D4695" s="151"/>
      <c r="E4695" s="152"/>
      <c r="F4695" s="151"/>
      <c r="G4695" s="151"/>
      <c r="H4695" s="36"/>
    </row>
    <row r="4696" spans="2:8" x14ac:dyDescent="0.3">
      <c r="B4696" s="155"/>
      <c r="C4696" s="151"/>
      <c r="D4696" s="151"/>
      <c r="E4696" s="152"/>
      <c r="F4696" s="151"/>
      <c r="G4696" s="151"/>
      <c r="H4696" s="36"/>
    </row>
    <row r="4697" spans="2:8" x14ac:dyDescent="0.3">
      <c r="B4697" s="155"/>
      <c r="C4697" s="151"/>
      <c r="D4697" s="151"/>
      <c r="E4697" s="152"/>
      <c r="F4697" s="151"/>
      <c r="G4697" s="151"/>
      <c r="H4697" s="36"/>
    </row>
    <row r="4698" spans="2:8" x14ac:dyDescent="0.3">
      <c r="B4698" s="155"/>
      <c r="C4698" s="151"/>
      <c r="D4698" s="151"/>
      <c r="E4698" s="152"/>
      <c r="F4698" s="151"/>
      <c r="G4698" s="151"/>
      <c r="H4698" s="36"/>
    </row>
    <row r="4699" spans="2:8" x14ac:dyDescent="0.3">
      <c r="B4699" s="155"/>
      <c r="C4699" s="151"/>
      <c r="D4699" s="151"/>
      <c r="E4699" s="152"/>
      <c r="F4699" s="151"/>
      <c r="G4699" s="151"/>
      <c r="H4699" s="36"/>
    </row>
    <row r="4700" spans="2:8" x14ac:dyDescent="0.3">
      <c r="B4700" s="155"/>
      <c r="C4700" s="151"/>
      <c r="D4700" s="151"/>
      <c r="E4700" s="152"/>
      <c r="F4700" s="151"/>
      <c r="G4700" s="151"/>
      <c r="H4700" s="36"/>
    </row>
    <row r="4701" spans="2:8" x14ac:dyDescent="0.3">
      <c r="B4701" s="155"/>
      <c r="C4701" s="151"/>
      <c r="D4701" s="151"/>
      <c r="E4701" s="152"/>
      <c r="F4701" s="151"/>
      <c r="G4701" s="151"/>
      <c r="H4701" s="36"/>
    </row>
    <row r="4702" spans="2:8" x14ac:dyDescent="0.3">
      <c r="B4702" s="155"/>
      <c r="C4702" s="151"/>
      <c r="D4702" s="151"/>
      <c r="E4702" s="152"/>
      <c r="F4702" s="151"/>
      <c r="G4702" s="151"/>
      <c r="H4702" s="36"/>
    </row>
    <row r="4703" spans="2:8" x14ac:dyDescent="0.3">
      <c r="B4703" s="155"/>
      <c r="C4703" s="151"/>
      <c r="D4703" s="151"/>
      <c r="E4703" s="152"/>
      <c r="F4703" s="151"/>
      <c r="G4703" s="151"/>
      <c r="H4703" s="36"/>
    </row>
    <row r="4704" spans="2:8" x14ac:dyDescent="0.3">
      <c r="B4704" s="155"/>
      <c r="C4704" s="151"/>
      <c r="D4704" s="151"/>
      <c r="E4704" s="152"/>
      <c r="F4704" s="151"/>
      <c r="G4704" s="151"/>
      <c r="H4704" s="36"/>
    </row>
    <row r="4705" spans="2:8" x14ac:dyDescent="0.3">
      <c r="B4705" s="155"/>
      <c r="C4705" s="151"/>
      <c r="D4705" s="151"/>
      <c r="E4705" s="152"/>
      <c r="F4705" s="151"/>
      <c r="G4705" s="151"/>
      <c r="H4705" s="36"/>
    </row>
    <row r="4706" spans="2:8" x14ac:dyDescent="0.3">
      <c r="B4706" s="155"/>
      <c r="C4706" s="151"/>
      <c r="D4706" s="151"/>
      <c r="E4706" s="152"/>
      <c r="F4706" s="151"/>
      <c r="G4706" s="151"/>
      <c r="H4706" s="36"/>
    </row>
    <row r="4707" spans="2:8" x14ac:dyDescent="0.3">
      <c r="B4707" s="155"/>
      <c r="C4707" s="151"/>
      <c r="D4707" s="151"/>
      <c r="E4707" s="152"/>
      <c r="F4707" s="151"/>
      <c r="G4707" s="151"/>
      <c r="H4707" s="36"/>
    </row>
    <row r="4708" spans="2:8" x14ac:dyDescent="0.3">
      <c r="B4708" s="155"/>
      <c r="C4708" s="151"/>
      <c r="D4708" s="151"/>
      <c r="E4708" s="152"/>
      <c r="F4708" s="151"/>
      <c r="G4708" s="151"/>
      <c r="H4708" s="36"/>
    </row>
    <row r="4709" spans="2:8" x14ac:dyDescent="0.3">
      <c r="B4709" s="155"/>
      <c r="C4709" s="151"/>
      <c r="D4709" s="151"/>
      <c r="E4709" s="152"/>
      <c r="F4709" s="151"/>
      <c r="G4709" s="151"/>
      <c r="H4709" s="36"/>
    </row>
    <row r="4710" spans="2:8" x14ac:dyDescent="0.3">
      <c r="B4710" s="155"/>
      <c r="C4710" s="151"/>
      <c r="D4710" s="151"/>
      <c r="E4710" s="152"/>
      <c r="F4710" s="151"/>
      <c r="G4710" s="151"/>
      <c r="H4710" s="36"/>
    </row>
    <row r="4711" spans="2:8" x14ac:dyDescent="0.3">
      <c r="B4711" s="155"/>
      <c r="C4711" s="151"/>
      <c r="D4711" s="151"/>
      <c r="E4711" s="152"/>
      <c r="F4711" s="151"/>
      <c r="G4711" s="151"/>
      <c r="H4711" s="36"/>
    </row>
    <row r="4712" spans="2:8" x14ac:dyDescent="0.3">
      <c r="B4712" s="155"/>
      <c r="C4712" s="151"/>
      <c r="D4712" s="151"/>
      <c r="E4712" s="152"/>
      <c r="F4712" s="151"/>
      <c r="G4712" s="151"/>
      <c r="H4712" s="36"/>
    </row>
    <row r="4713" spans="2:8" x14ac:dyDescent="0.3">
      <c r="B4713" s="155"/>
      <c r="C4713" s="151"/>
      <c r="D4713" s="151"/>
      <c r="E4713" s="152"/>
      <c r="F4713" s="151"/>
      <c r="G4713" s="151"/>
      <c r="H4713" s="36"/>
    </row>
    <row r="4714" spans="2:8" x14ac:dyDescent="0.3">
      <c r="B4714" s="155"/>
      <c r="C4714" s="151"/>
      <c r="D4714" s="151"/>
      <c r="E4714" s="152"/>
      <c r="F4714" s="151"/>
      <c r="G4714" s="151"/>
      <c r="H4714" s="36"/>
    </row>
    <row r="4715" spans="2:8" x14ac:dyDescent="0.3">
      <c r="B4715" s="155"/>
      <c r="C4715" s="151"/>
      <c r="D4715" s="151"/>
      <c r="E4715" s="152"/>
      <c r="F4715" s="151"/>
      <c r="G4715" s="151"/>
      <c r="H4715" s="36"/>
    </row>
    <row r="4716" spans="2:8" x14ac:dyDescent="0.3">
      <c r="B4716" s="155"/>
      <c r="C4716" s="151"/>
      <c r="D4716" s="151"/>
      <c r="E4716" s="152"/>
      <c r="F4716" s="151"/>
      <c r="G4716" s="151"/>
      <c r="H4716" s="36"/>
    </row>
    <row r="4717" spans="2:8" x14ac:dyDescent="0.3">
      <c r="B4717" s="155"/>
      <c r="C4717" s="151"/>
      <c r="D4717" s="151"/>
      <c r="E4717" s="152"/>
      <c r="F4717" s="151"/>
      <c r="G4717" s="151"/>
      <c r="H4717" s="36"/>
    </row>
    <row r="4718" spans="2:8" x14ac:dyDescent="0.3">
      <c r="B4718" s="155"/>
      <c r="C4718" s="151"/>
      <c r="D4718" s="151"/>
      <c r="E4718" s="152"/>
      <c r="F4718" s="151"/>
      <c r="G4718" s="151"/>
      <c r="H4718" s="36"/>
    </row>
    <row r="4719" spans="2:8" x14ac:dyDescent="0.3">
      <c r="B4719" s="155"/>
      <c r="C4719" s="151"/>
      <c r="D4719" s="151"/>
      <c r="E4719" s="152"/>
      <c r="F4719" s="151"/>
      <c r="G4719" s="151"/>
      <c r="H4719" s="36"/>
    </row>
    <row r="4720" spans="2:8" x14ac:dyDescent="0.3">
      <c r="B4720" s="155"/>
      <c r="C4720" s="151"/>
      <c r="D4720" s="151"/>
      <c r="E4720" s="152"/>
      <c r="F4720" s="151"/>
      <c r="G4720" s="151"/>
      <c r="H4720" s="36"/>
    </row>
    <row r="4721" spans="2:8" x14ac:dyDescent="0.3">
      <c r="B4721" s="155"/>
      <c r="C4721" s="151"/>
      <c r="D4721" s="151"/>
      <c r="E4721" s="152"/>
      <c r="F4721" s="151"/>
      <c r="G4721" s="151"/>
      <c r="H4721" s="36"/>
    </row>
    <row r="4722" spans="2:8" x14ac:dyDescent="0.3">
      <c r="B4722" s="155"/>
      <c r="C4722" s="151"/>
      <c r="D4722" s="151"/>
      <c r="E4722" s="152"/>
      <c r="F4722" s="151"/>
      <c r="G4722" s="151"/>
      <c r="H4722" s="36"/>
    </row>
    <row r="4723" spans="2:8" x14ac:dyDescent="0.3">
      <c r="B4723" s="155"/>
      <c r="C4723" s="151"/>
      <c r="D4723" s="151"/>
      <c r="E4723" s="152"/>
      <c r="F4723" s="151"/>
      <c r="G4723" s="151"/>
      <c r="H4723" s="36"/>
    </row>
    <row r="4724" spans="2:8" x14ac:dyDescent="0.3">
      <c r="B4724" s="155"/>
      <c r="C4724" s="151"/>
      <c r="D4724" s="151"/>
      <c r="E4724" s="152"/>
      <c r="F4724" s="151"/>
      <c r="G4724" s="151"/>
      <c r="H4724" s="36"/>
    </row>
    <row r="4725" spans="2:8" x14ac:dyDescent="0.3">
      <c r="B4725" s="155"/>
      <c r="C4725" s="151"/>
      <c r="D4725" s="151"/>
      <c r="E4725" s="152"/>
      <c r="F4725" s="151"/>
      <c r="G4725" s="151"/>
      <c r="H4725" s="36"/>
    </row>
    <row r="4726" spans="2:8" x14ac:dyDescent="0.3">
      <c r="B4726" s="155"/>
      <c r="C4726" s="151"/>
      <c r="D4726" s="151"/>
      <c r="E4726" s="152"/>
      <c r="F4726" s="151"/>
      <c r="G4726" s="151"/>
      <c r="H4726" s="36"/>
    </row>
    <row r="4727" spans="2:8" x14ac:dyDescent="0.3">
      <c r="B4727" s="155"/>
      <c r="C4727" s="151"/>
      <c r="D4727" s="151"/>
      <c r="E4727" s="152"/>
      <c r="F4727" s="151"/>
      <c r="G4727" s="151"/>
      <c r="H4727" s="36"/>
    </row>
    <row r="4728" spans="2:8" x14ac:dyDescent="0.3">
      <c r="B4728" s="155"/>
      <c r="C4728" s="151"/>
      <c r="D4728" s="151"/>
      <c r="E4728" s="152"/>
      <c r="F4728" s="151"/>
      <c r="G4728" s="151"/>
      <c r="H4728" s="36"/>
    </row>
    <row r="4729" spans="2:8" x14ac:dyDescent="0.3">
      <c r="B4729" s="155"/>
      <c r="C4729" s="151"/>
      <c r="D4729" s="151"/>
      <c r="E4729" s="152"/>
      <c r="F4729" s="151"/>
      <c r="G4729" s="151"/>
      <c r="H4729" s="36"/>
    </row>
    <row r="4730" spans="2:8" x14ac:dyDescent="0.3">
      <c r="B4730" s="155"/>
      <c r="C4730" s="151"/>
      <c r="D4730" s="151"/>
      <c r="E4730" s="152"/>
      <c r="F4730" s="151"/>
      <c r="G4730" s="151"/>
      <c r="H4730" s="36"/>
    </row>
    <row r="4731" spans="2:8" x14ac:dyDescent="0.3">
      <c r="B4731" s="155"/>
      <c r="C4731" s="151"/>
      <c r="D4731" s="151"/>
      <c r="E4731" s="152"/>
      <c r="F4731" s="151"/>
      <c r="G4731" s="151"/>
      <c r="H4731" s="36"/>
    </row>
    <row r="4732" spans="2:8" x14ac:dyDescent="0.3">
      <c r="B4732" s="155"/>
      <c r="C4732" s="151"/>
      <c r="D4732" s="151"/>
      <c r="E4732" s="152"/>
      <c r="F4732" s="151"/>
      <c r="G4732" s="151"/>
      <c r="H4732" s="36"/>
    </row>
    <row r="4733" spans="2:8" x14ac:dyDescent="0.3">
      <c r="B4733" s="155"/>
      <c r="C4733" s="151"/>
      <c r="D4733" s="151"/>
      <c r="E4733" s="152"/>
      <c r="F4733" s="151"/>
      <c r="G4733" s="151"/>
      <c r="H4733" s="36"/>
    </row>
    <row r="4734" spans="2:8" x14ac:dyDescent="0.3">
      <c r="B4734" s="155"/>
      <c r="C4734" s="151"/>
      <c r="D4734" s="151"/>
      <c r="E4734" s="152"/>
      <c r="F4734" s="151"/>
      <c r="G4734" s="151"/>
      <c r="H4734" s="36"/>
    </row>
    <row r="4735" spans="2:8" x14ac:dyDescent="0.3">
      <c r="B4735" s="155"/>
      <c r="C4735" s="151"/>
      <c r="D4735" s="151"/>
      <c r="E4735" s="152"/>
      <c r="F4735" s="151"/>
      <c r="G4735" s="151"/>
      <c r="H4735" s="36"/>
    </row>
    <row r="4736" spans="2:8" x14ac:dyDescent="0.3">
      <c r="B4736" s="155"/>
      <c r="C4736" s="151"/>
      <c r="D4736" s="151"/>
      <c r="E4736" s="152"/>
      <c r="F4736" s="151"/>
      <c r="G4736" s="151"/>
      <c r="H4736" s="36"/>
    </row>
    <row r="4737" spans="2:8" x14ac:dyDescent="0.3">
      <c r="B4737" s="155"/>
      <c r="C4737" s="151"/>
      <c r="D4737" s="151"/>
      <c r="E4737" s="152"/>
      <c r="F4737" s="151"/>
      <c r="G4737" s="151"/>
      <c r="H4737" s="36"/>
    </row>
    <row r="4738" spans="2:8" x14ac:dyDescent="0.3">
      <c r="B4738" s="155"/>
      <c r="C4738" s="151"/>
      <c r="D4738" s="151"/>
      <c r="E4738" s="152"/>
      <c r="F4738" s="151"/>
      <c r="G4738" s="151"/>
      <c r="H4738" s="36"/>
    </row>
    <row r="4739" spans="2:8" x14ac:dyDescent="0.3">
      <c r="B4739" s="155"/>
      <c r="C4739" s="151"/>
      <c r="D4739" s="151"/>
      <c r="E4739" s="152"/>
      <c r="F4739" s="151"/>
      <c r="G4739" s="151"/>
      <c r="H4739" s="36"/>
    </row>
    <row r="4740" spans="2:8" x14ac:dyDescent="0.3">
      <c r="B4740" s="155"/>
      <c r="C4740" s="151"/>
      <c r="D4740" s="151"/>
      <c r="E4740" s="152"/>
      <c r="F4740" s="151"/>
      <c r="G4740" s="151"/>
      <c r="H4740" s="36"/>
    </row>
    <row r="4741" spans="2:8" x14ac:dyDescent="0.3">
      <c r="B4741" s="155"/>
      <c r="C4741" s="151"/>
      <c r="D4741" s="151"/>
      <c r="E4741" s="152"/>
      <c r="F4741" s="151"/>
      <c r="G4741" s="151"/>
      <c r="H4741" s="36"/>
    </row>
    <row r="4742" spans="2:8" x14ac:dyDescent="0.3">
      <c r="B4742" s="155"/>
      <c r="C4742" s="151"/>
      <c r="D4742" s="151"/>
      <c r="E4742" s="152"/>
      <c r="F4742" s="151"/>
      <c r="G4742" s="151"/>
      <c r="H4742" s="36"/>
    </row>
    <row r="4743" spans="2:8" x14ac:dyDescent="0.3">
      <c r="B4743" s="155"/>
      <c r="C4743" s="151"/>
      <c r="D4743" s="151"/>
      <c r="E4743" s="152"/>
      <c r="F4743" s="151"/>
      <c r="G4743" s="151"/>
      <c r="H4743" s="36"/>
    </row>
    <row r="4744" spans="2:8" x14ac:dyDescent="0.3">
      <c r="B4744" s="155"/>
      <c r="C4744" s="151"/>
      <c r="D4744" s="151"/>
      <c r="E4744" s="152"/>
      <c r="F4744" s="151"/>
      <c r="G4744" s="151"/>
      <c r="H4744" s="36"/>
    </row>
    <row r="4745" spans="2:8" x14ac:dyDescent="0.3">
      <c r="B4745" s="155"/>
      <c r="C4745" s="151"/>
      <c r="D4745" s="151"/>
      <c r="E4745" s="152"/>
      <c r="F4745" s="151"/>
      <c r="G4745" s="151"/>
      <c r="H4745" s="36"/>
    </row>
    <row r="4746" spans="2:8" x14ac:dyDescent="0.3">
      <c r="B4746" s="155"/>
      <c r="C4746" s="151"/>
      <c r="D4746" s="151"/>
      <c r="E4746" s="152"/>
      <c r="F4746" s="151"/>
      <c r="G4746" s="151"/>
      <c r="H4746" s="36"/>
    </row>
    <row r="4747" spans="2:8" x14ac:dyDescent="0.3">
      <c r="B4747" s="155"/>
      <c r="C4747" s="151"/>
      <c r="D4747" s="151"/>
      <c r="E4747" s="152"/>
      <c r="F4747" s="151"/>
      <c r="G4747" s="151"/>
      <c r="H4747" s="36"/>
    </row>
    <row r="4748" spans="2:8" x14ac:dyDescent="0.3">
      <c r="B4748" s="155"/>
      <c r="C4748" s="151"/>
      <c r="D4748" s="151"/>
      <c r="E4748" s="152"/>
      <c r="F4748" s="151"/>
      <c r="G4748" s="151"/>
      <c r="H4748" s="36"/>
    </row>
    <row r="4749" spans="2:8" x14ac:dyDescent="0.3">
      <c r="B4749" s="155"/>
      <c r="C4749" s="151"/>
      <c r="D4749" s="151"/>
      <c r="E4749" s="152"/>
      <c r="F4749" s="151"/>
      <c r="G4749" s="151"/>
      <c r="H4749" s="36"/>
    </row>
    <row r="4750" spans="2:8" x14ac:dyDescent="0.3">
      <c r="B4750" s="155"/>
      <c r="C4750" s="151"/>
      <c r="D4750" s="151"/>
      <c r="E4750" s="152"/>
      <c r="F4750" s="151"/>
      <c r="G4750" s="151"/>
      <c r="H4750" s="36"/>
    </row>
    <row r="4751" spans="2:8" x14ac:dyDescent="0.3">
      <c r="B4751" s="155"/>
      <c r="C4751" s="151"/>
      <c r="D4751" s="151"/>
      <c r="E4751" s="152"/>
      <c r="F4751" s="151"/>
      <c r="G4751" s="151"/>
      <c r="H4751" s="36"/>
    </row>
    <row r="4752" spans="2:8" x14ac:dyDescent="0.3">
      <c r="B4752" s="155"/>
      <c r="C4752" s="151"/>
      <c r="D4752" s="151"/>
      <c r="E4752" s="152"/>
      <c r="F4752" s="151"/>
      <c r="G4752" s="151"/>
      <c r="H4752" s="36"/>
    </row>
    <row r="4753" spans="2:8" x14ac:dyDescent="0.3">
      <c r="B4753" s="155"/>
      <c r="C4753" s="151"/>
      <c r="D4753" s="151"/>
      <c r="E4753" s="152"/>
      <c r="F4753" s="151"/>
      <c r="G4753" s="151"/>
      <c r="H4753" s="36"/>
    </row>
    <row r="4754" spans="2:8" x14ac:dyDescent="0.3">
      <c r="B4754" s="155"/>
      <c r="C4754" s="151"/>
      <c r="D4754" s="151"/>
      <c r="E4754" s="152"/>
      <c r="F4754" s="151"/>
      <c r="G4754" s="151"/>
      <c r="H4754" s="36"/>
    </row>
    <row r="4755" spans="2:8" x14ac:dyDescent="0.3">
      <c r="B4755" s="155"/>
      <c r="C4755" s="151"/>
      <c r="D4755" s="151"/>
      <c r="E4755" s="152"/>
      <c r="F4755" s="151"/>
      <c r="G4755" s="151"/>
      <c r="H4755" s="36"/>
    </row>
    <row r="4756" spans="2:8" x14ac:dyDescent="0.3">
      <c r="B4756" s="155"/>
      <c r="C4756" s="151"/>
      <c r="D4756" s="151"/>
      <c r="E4756" s="152"/>
      <c r="F4756" s="151"/>
      <c r="G4756" s="151"/>
      <c r="H4756" s="36"/>
    </row>
    <row r="4757" spans="2:8" x14ac:dyDescent="0.3">
      <c r="B4757" s="155"/>
      <c r="C4757" s="151"/>
      <c r="D4757" s="151"/>
      <c r="E4757" s="152"/>
      <c r="F4757" s="151"/>
      <c r="G4757" s="151"/>
      <c r="H4757" s="36"/>
    </row>
    <row r="4758" spans="2:8" x14ac:dyDescent="0.3">
      <c r="B4758" s="155"/>
      <c r="C4758" s="151"/>
      <c r="D4758" s="151"/>
      <c r="E4758" s="152"/>
      <c r="F4758" s="151"/>
      <c r="G4758" s="151"/>
      <c r="H4758" s="36"/>
    </row>
    <row r="4759" spans="2:8" x14ac:dyDescent="0.3">
      <c r="B4759" s="155"/>
      <c r="C4759" s="151"/>
      <c r="D4759" s="151"/>
      <c r="E4759" s="152"/>
      <c r="F4759" s="151"/>
      <c r="G4759" s="151"/>
      <c r="H4759" s="36"/>
    </row>
    <row r="4760" spans="2:8" x14ac:dyDescent="0.3">
      <c r="B4760" s="155"/>
      <c r="C4760" s="151"/>
      <c r="D4760" s="151"/>
      <c r="E4760" s="152"/>
      <c r="F4760" s="151"/>
      <c r="G4760" s="151"/>
      <c r="H4760" s="36"/>
    </row>
    <row r="4761" spans="2:8" x14ac:dyDescent="0.3">
      <c r="B4761" s="155"/>
      <c r="C4761" s="151"/>
      <c r="D4761" s="151"/>
      <c r="E4761" s="152"/>
      <c r="F4761" s="151"/>
      <c r="G4761" s="151"/>
      <c r="H4761" s="36"/>
    </row>
    <row r="4762" spans="2:8" x14ac:dyDescent="0.3">
      <c r="B4762" s="155"/>
      <c r="C4762" s="151"/>
      <c r="D4762" s="151"/>
      <c r="E4762" s="152"/>
      <c r="F4762" s="151"/>
      <c r="G4762" s="151"/>
      <c r="H4762" s="36"/>
    </row>
    <row r="4763" spans="2:8" x14ac:dyDescent="0.3">
      <c r="B4763" s="155"/>
      <c r="C4763" s="151"/>
      <c r="D4763" s="151"/>
      <c r="E4763" s="152"/>
      <c r="F4763" s="151"/>
      <c r="G4763" s="151"/>
      <c r="H4763" s="36"/>
    </row>
    <row r="4764" spans="2:8" x14ac:dyDescent="0.3">
      <c r="B4764" s="155"/>
      <c r="C4764" s="151"/>
      <c r="D4764" s="151"/>
      <c r="E4764" s="152"/>
      <c r="F4764" s="151"/>
      <c r="G4764" s="151"/>
      <c r="H4764" s="36"/>
    </row>
    <row r="4765" spans="2:8" x14ac:dyDescent="0.3">
      <c r="B4765" s="155"/>
      <c r="C4765" s="151"/>
      <c r="D4765" s="151"/>
      <c r="E4765" s="152"/>
      <c r="F4765" s="151"/>
      <c r="G4765" s="151"/>
      <c r="H4765" s="36"/>
    </row>
    <row r="4766" spans="2:8" x14ac:dyDescent="0.3">
      <c r="B4766" s="155"/>
      <c r="C4766" s="151"/>
      <c r="D4766" s="151"/>
      <c r="E4766" s="152"/>
      <c r="F4766" s="151"/>
      <c r="G4766" s="151"/>
      <c r="H4766" s="36"/>
    </row>
    <row r="4767" spans="2:8" x14ac:dyDescent="0.3">
      <c r="B4767" s="155"/>
      <c r="C4767" s="151"/>
      <c r="D4767" s="151"/>
      <c r="E4767" s="152"/>
      <c r="F4767" s="151"/>
      <c r="G4767" s="151"/>
      <c r="H4767" s="36"/>
    </row>
    <row r="4768" spans="2:8" x14ac:dyDescent="0.3">
      <c r="B4768" s="155"/>
      <c r="C4768" s="151"/>
      <c r="D4768" s="151"/>
      <c r="E4768" s="152"/>
      <c r="F4768" s="151"/>
      <c r="G4768" s="151"/>
      <c r="H4768" s="36"/>
    </row>
    <row r="4769" spans="2:8" x14ac:dyDescent="0.3">
      <c r="B4769" s="155"/>
      <c r="C4769" s="151"/>
      <c r="D4769" s="151"/>
      <c r="E4769" s="152"/>
      <c r="F4769" s="151"/>
      <c r="G4769" s="151"/>
      <c r="H4769" s="36"/>
    </row>
    <row r="4770" spans="2:8" x14ac:dyDescent="0.3">
      <c r="B4770" s="155"/>
      <c r="C4770" s="151"/>
      <c r="D4770" s="151"/>
      <c r="E4770" s="152"/>
      <c r="F4770" s="151"/>
      <c r="G4770" s="151"/>
      <c r="H4770" s="36"/>
    </row>
    <row r="4771" spans="2:8" x14ac:dyDescent="0.3">
      <c r="B4771" s="155"/>
      <c r="C4771" s="151"/>
      <c r="D4771" s="151"/>
      <c r="E4771" s="152"/>
      <c r="F4771" s="151"/>
      <c r="G4771" s="151"/>
      <c r="H4771" s="36"/>
    </row>
    <row r="4772" spans="2:8" x14ac:dyDescent="0.3">
      <c r="B4772" s="155"/>
      <c r="C4772" s="151"/>
      <c r="D4772" s="151"/>
      <c r="E4772" s="152"/>
      <c r="F4772" s="151"/>
      <c r="G4772" s="151"/>
      <c r="H4772" s="36"/>
    </row>
    <row r="4773" spans="2:8" x14ac:dyDescent="0.3">
      <c r="B4773" s="155"/>
      <c r="C4773" s="151"/>
      <c r="D4773" s="151"/>
      <c r="E4773" s="152"/>
      <c r="F4773" s="151"/>
      <c r="G4773" s="151"/>
      <c r="H4773" s="36"/>
    </row>
    <row r="4774" spans="2:8" x14ac:dyDescent="0.3">
      <c r="B4774" s="155"/>
      <c r="C4774" s="151"/>
      <c r="D4774" s="151"/>
      <c r="E4774" s="152"/>
      <c r="F4774" s="151"/>
      <c r="G4774" s="151"/>
      <c r="H4774" s="36"/>
    </row>
    <row r="4775" spans="2:8" x14ac:dyDescent="0.3">
      <c r="B4775" s="155"/>
      <c r="C4775" s="151"/>
      <c r="D4775" s="151"/>
      <c r="E4775" s="152"/>
      <c r="F4775" s="151"/>
      <c r="G4775" s="151"/>
      <c r="H4775" s="36"/>
    </row>
    <row r="4776" spans="2:8" x14ac:dyDescent="0.3">
      <c r="B4776" s="155"/>
      <c r="C4776" s="151"/>
      <c r="D4776" s="151"/>
      <c r="E4776" s="152"/>
      <c r="F4776" s="151"/>
      <c r="G4776" s="151"/>
      <c r="H4776" s="36"/>
    </row>
    <row r="4777" spans="2:8" x14ac:dyDescent="0.3">
      <c r="B4777" s="155"/>
      <c r="C4777" s="151"/>
      <c r="D4777" s="151"/>
      <c r="E4777" s="152"/>
      <c r="F4777" s="151"/>
      <c r="G4777" s="151"/>
      <c r="H4777" s="36"/>
    </row>
    <row r="4778" spans="2:8" x14ac:dyDescent="0.3">
      <c r="B4778" s="155"/>
      <c r="C4778" s="151"/>
      <c r="D4778" s="151"/>
      <c r="E4778" s="152"/>
      <c r="F4778" s="151"/>
      <c r="G4778" s="151"/>
      <c r="H4778" s="36"/>
    </row>
    <row r="4779" spans="2:8" x14ac:dyDescent="0.3">
      <c r="B4779" s="155"/>
      <c r="C4779" s="151"/>
      <c r="D4779" s="151"/>
      <c r="E4779" s="152"/>
      <c r="F4779" s="151"/>
      <c r="G4779" s="151"/>
      <c r="H4779" s="36"/>
    </row>
    <row r="4780" spans="2:8" x14ac:dyDescent="0.3">
      <c r="B4780" s="155"/>
      <c r="C4780" s="151"/>
      <c r="D4780" s="151"/>
      <c r="E4780" s="152"/>
      <c r="F4780" s="151"/>
      <c r="G4780" s="151"/>
      <c r="H4780" s="36"/>
    </row>
    <row r="4781" spans="2:8" x14ac:dyDescent="0.3">
      <c r="B4781" s="155"/>
      <c r="C4781" s="151"/>
      <c r="D4781" s="151"/>
      <c r="E4781" s="152"/>
      <c r="F4781" s="151"/>
      <c r="G4781" s="151"/>
      <c r="H4781" s="36"/>
    </row>
    <row r="4782" spans="2:8" x14ac:dyDescent="0.3">
      <c r="B4782" s="155"/>
      <c r="C4782" s="151"/>
      <c r="D4782" s="151"/>
      <c r="E4782" s="152"/>
      <c r="F4782" s="151"/>
      <c r="G4782" s="151"/>
      <c r="H4782" s="36"/>
    </row>
    <row r="4783" spans="2:8" x14ac:dyDescent="0.3">
      <c r="B4783" s="155"/>
      <c r="C4783" s="151"/>
      <c r="D4783" s="151"/>
      <c r="E4783" s="152"/>
      <c r="F4783" s="151"/>
      <c r="G4783" s="151"/>
      <c r="H4783" s="36"/>
    </row>
    <row r="4784" spans="2:8" x14ac:dyDescent="0.3">
      <c r="B4784" s="155"/>
      <c r="C4784" s="151"/>
      <c r="D4784" s="151"/>
      <c r="E4784" s="152"/>
      <c r="F4784" s="151"/>
      <c r="G4784" s="151"/>
      <c r="H4784" s="36"/>
    </row>
    <row r="4785" spans="2:8" x14ac:dyDescent="0.3">
      <c r="B4785" s="155"/>
      <c r="C4785" s="151"/>
      <c r="D4785" s="151"/>
      <c r="E4785" s="152"/>
      <c r="F4785" s="151"/>
      <c r="G4785" s="151"/>
      <c r="H4785" s="36"/>
    </row>
    <row r="4786" spans="2:8" x14ac:dyDescent="0.3">
      <c r="B4786" s="155"/>
      <c r="C4786" s="151"/>
      <c r="D4786" s="151"/>
      <c r="E4786" s="152"/>
      <c r="F4786" s="151"/>
      <c r="G4786" s="151"/>
      <c r="H4786" s="36"/>
    </row>
    <row r="4787" spans="2:8" x14ac:dyDescent="0.3">
      <c r="B4787" s="155"/>
      <c r="C4787" s="151"/>
      <c r="D4787" s="151"/>
      <c r="E4787" s="152"/>
      <c r="F4787" s="151"/>
      <c r="G4787" s="151"/>
      <c r="H4787" s="36"/>
    </row>
    <row r="4788" spans="2:8" x14ac:dyDescent="0.3">
      <c r="B4788" s="155"/>
      <c r="C4788" s="151"/>
      <c r="D4788" s="151"/>
      <c r="E4788" s="152"/>
      <c r="F4788" s="151"/>
      <c r="G4788" s="151"/>
      <c r="H4788" s="36"/>
    </row>
    <row r="4789" spans="2:8" x14ac:dyDescent="0.3">
      <c r="B4789" s="155"/>
      <c r="C4789" s="151"/>
      <c r="D4789" s="151"/>
      <c r="E4789" s="152"/>
      <c r="F4789" s="151"/>
      <c r="G4789" s="151"/>
      <c r="H4789" s="36"/>
    </row>
    <row r="4790" spans="2:8" x14ac:dyDescent="0.3">
      <c r="B4790" s="155"/>
      <c r="C4790" s="151"/>
      <c r="D4790" s="151"/>
      <c r="E4790" s="152"/>
      <c r="F4790" s="151"/>
      <c r="G4790" s="151"/>
      <c r="H4790" s="36"/>
    </row>
    <row r="4791" spans="2:8" x14ac:dyDescent="0.3">
      <c r="B4791" s="155"/>
      <c r="C4791" s="151"/>
      <c r="D4791" s="151"/>
      <c r="E4791" s="152"/>
      <c r="F4791" s="151"/>
      <c r="G4791" s="151"/>
      <c r="H4791" s="36"/>
    </row>
    <row r="4792" spans="2:8" x14ac:dyDescent="0.3">
      <c r="B4792" s="155"/>
      <c r="C4792" s="151"/>
      <c r="D4792" s="151"/>
      <c r="E4792" s="152"/>
      <c r="F4792" s="151"/>
      <c r="G4792" s="151"/>
      <c r="H4792" s="36"/>
    </row>
    <row r="4793" spans="2:8" x14ac:dyDescent="0.3">
      <c r="B4793" s="155"/>
      <c r="C4793" s="151"/>
      <c r="D4793" s="151"/>
      <c r="E4793" s="152"/>
      <c r="F4793" s="151"/>
      <c r="G4793" s="151"/>
      <c r="H4793" s="36"/>
    </row>
    <row r="4794" spans="2:8" x14ac:dyDescent="0.3">
      <c r="B4794" s="155"/>
      <c r="C4794" s="151"/>
      <c r="D4794" s="151"/>
      <c r="E4794" s="152"/>
      <c r="F4794" s="151"/>
      <c r="G4794" s="151"/>
      <c r="H4794" s="36"/>
    </row>
    <row r="4795" spans="2:8" x14ac:dyDescent="0.3">
      <c r="B4795" s="155"/>
      <c r="C4795" s="151"/>
      <c r="D4795" s="151"/>
      <c r="E4795" s="152"/>
      <c r="F4795" s="151"/>
      <c r="G4795" s="151"/>
      <c r="H4795" s="36"/>
    </row>
    <row r="4796" spans="2:8" x14ac:dyDescent="0.3">
      <c r="B4796" s="155"/>
      <c r="C4796" s="151"/>
      <c r="D4796" s="151"/>
      <c r="E4796" s="152"/>
      <c r="F4796" s="151"/>
      <c r="G4796" s="151"/>
      <c r="H4796" s="36"/>
    </row>
    <row r="4797" spans="2:8" x14ac:dyDescent="0.3">
      <c r="B4797" s="155"/>
      <c r="C4797" s="151"/>
      <c r="D4797" s="151"/>
      <c r="E4797" s="152"/>
      <c r="F4797" s="151"/>
      <c r="G4797" s="151"/>
      <c r="H4797" s="36"/>
    </row>
    <row r="4798" spans="2:8" x14ac:dyDescent="0.3">
      <c r="B4798" s="155"/>
      <c r="C4798" s="151"/>
      <c r="D4798" s="151"/>
      <c r="E4798" s="152"/>
      <c r="F4798" s="151"/>
      <c r="G4798" s="151"/>
      <c r="H4798" s="36"/>
    </row>
    <row r="4799" spans="2:8" x14ac:dyDescent="0.3">
      <c r="B4799" s="155"/>
      <c r="C4799" s="151"/>
      <c r="D4799" s="151"/>
      <c r="E4799" s="152"/>
      <c r="F4799" s="151"/>
      <c r="G4799" s="151"/>
      <c r="H4799" s="36"/>
    </row>
    <row r="4800" spans="2:8" x14ac:dyDescent="0.3">
      <c r="B4800" s="155"/>
      <c r="C4800" s="151"/>
      <c r="D4800" s="151"/>
      <c r="E4800" s="152"/>
      <c r="F4800" s="151"/>
      <c r="G4800" s="151"/>
      <c r="H4800" s="36"/>
    </row>
    <row r="4801" spans="2:8" x14ac:dyDescent="0.3">
      <c r="B4801" s="155"/>
      <c r="C4801" s="151"/>
      <c r="D4801" s="151"/>
      <c r="E4801" s="152"/>
      <c r="F4801" s="151"/>
      <c r="G4801" s="151"/>
      <c r="H4801" s="36"/>
    </row>
    <row r="4802" spans="2:8" x14ac:dyDescent="0.3">
      <c r="B4802" s="155"/>
      <c r="C4802" s="151"/>
      <c r="D4802" s="151"/>
      <c r="E4802" s="152"/>
      <c r="F4802" s="151"/>
      <c r="G4802" s="151"/>
      <c r="H4802" s="36"/>
    </row>
    <row r="4803" spans="2:8" x14ac:dyDescent="0.3">
      <c r="B4803" s="155"/>
      <c r="C4803" s="151"/>
      <c r="D4803" s="151"/>
      <c r="E4803" s="152"/>
      <c r="F4803" s="151"/>
      <c r="G4803" s="151"/>
      <c r="H4803" s="36"/>
    </row>
    <row r="4804" spans="2:8" x14ac:dyDescent="0.3">
      <c r="B4804" s="155"/>
      <c r="C4804" s="151"/>
      <c r="D4804" s="151"/>
      <c r="E4804" s="152"/>
      <c r="F4804" s="151"/>
      <c r="G4804" s="151"/>
      <c r="H4804" s="36"/>
    </row>
    <row r="4805" spans="2:8" x14ac:dyDescent="0.3">
      <c r="B4805" s="155"/>
      <c r="C4805" s="151"/>
      <c r="D4805" s="151"/>
      <c r="E4805" s="152"/>
      <c r="F4805" s="151"/>
      <c r="G4805" s="151"/>
      <c r="H4805" s="36"/>
    </row>
    <row r="4806" spans="2:8" x14ac:dyDescent="0.3">
      <c r="B4806" s="155"/>
      <c r="C4806" s="151"/>
      <c r="D4806" s="151"/>
      <c r="E4806" s="152"/>
      <c r="F4806" s="151"/>
      <c r="G4806" s="151"/>
      <c r="H4806" s="36"/>
    </row>
    <row r="4807" spans="2:8" x14ac:dyDescent="0.3">
      <c r="B4807" s="155"/>
      <c r="C4807" s="151"/>
      <c r="D4807" s="151"/>
      <c r="E4807" s="152"/>
      <c r="F4807" s="151"/>
      <c r="G4807" s="151"/>
      <c r="H4807" s="36"/>
    </row>
    <row r="4808" spans="2:8" x14ac:dyDescent="0.3">
      <c r="B4808" s="155"/>
      <c r="C4808" s="151"/>
      <c r="D4808" s="151"/>
      <c r="E4808" s="152"/>
      <c r="F4808" s="151"/>
      <c r="G4808" s="151"/>
      <c r="H4808" s="36"/>
    </row>
    <row r="4809" spans="2:8" x14ac:dyDescent="0.3">
      <c r="B4809" s="155"/>
      <c r="C4809" s="151"/>
      <c r="D4809" s="151"/>
      <c r="E4809" s="152"/>
      <c r="F4809" s="151"/>
      <c r="G4809" s="151"/>
      <c r="H4809" s="36"/>
    </row>
    <row r="4810" spans="2:8" x14ac:dyDescent="0.3">
      <c r="B4810" s="155"/>
      <c r="C4810" s="151"/>
      <c r="D4810" s="151"/>
      <c r="E4810" s="152"/>
      <c r="F4810" s="151"/>
      <c r="G4810" s="151"/>
      <c r="H4810" s="36"/>
    </row>
    <row r="4811" spans="2:8" x14ac:dyDescent="0.3">
      <c r="B4811" s="155"/>
      <c r="C4811" s="151"/>
      <c r="D4811" s="151"/>
      <c r="E4811" s="152"/>
      <c r="F4811" s="151"/>
      <c r="G4811" s="151"/>
      <c r="H4811" s="36"/>
    </row>
    <row r="4812" spans="2:8" x14ac:dyDescent="0.3">
      <c r="B4812" s="155"/>
      <c r="C4812" s="151"/>
      <c r="D4812" s="151"/>
      <c r="E4812" s="152"/>
      <c r="F4812" s="151"/>
      <c r="G4812" s="151"/>
      <c r="H4812" s="36"/>
    </row>
    <row r="4813" spans="2:8" x14ac:dyDescent="0.3">
      <c r="B4813" s="155"/>
      <c r="C4813" s="151"/>
      <c r="D4813" s="151"/>
      <c r="E4813" s="152"/>
      <c r="F4813" s="151"/>
      <c r="G4813" s="151"/>
      <c r="H4813" s="36"/>
    </row>
    <row r="4814" spans="2:8" x14ac:dyDescent="0.3">
      <c r="B4814" s="155"/>
      <c r="C4814" s="151"/>
      <c r="D4814" s="151"/>
      <c r="E4814" s="152"/>
      <c r="F4814" s="151"/>
      <c r="G4814" s="151"/>
      <c r="H4814" s="36"/>
    </row>
    <row r="4815" spans="2:8" x14ac:dyDescent="0.3">
      <c r="B4815" s="155"/>
      <c r="C4815" s="151"/>
      <c r="D4815" s="151"/>
      <c r="E4815" s="152"/>
      <c r="F4815" s="151"/>
      <c r="G4815" s="151"/>
      <c r="H4815" s="36"/>
    </row>
    <row r="4816" spans="2:8" x14ac:dyDescent="0.3">
      <c r="B4816" s="155"/>
      <c r="C4816" s="151"/>
      <c r="D4816" s="151"/>
      <c r="E4816" s="152"/>
      <c r="F4816" s="151"/>
      <c r="G4816" s="151"/>
      <c r="H4816" s="36"/>
    </row>
    <row r="4817" spans="2:8" x14ac:dyDescent="0.3">
      <c r="B4817" s="155"/>
      <c r="C4817" s="151"/>
      <c r="D4817" s="151"/>
      <c r="E4817" s="152"/>
      <c r="F4817" s="151"/>
      <c r="G4817" s="151"/>
      <c r="H4817" s="36"/>
    </row>
    <row r="4818" spans="2:8" x14ac:dyDescent="0.3">
      <c r="B4818" s="155"/>
      <c r="C4818" s="151"/>
      <c r="D4818" s="151"/>
      <c r="E4818" s="152"/>
      <c r="F4818" s="151"/>
      <c r="G4818" s="151"/>
      <c r="H4818" s="36"/>
    </row>
    <row r="4819" spans="2:8" x14ac:dyDescent="0.3">
      <c r="B4819" s="155"/>
      <c r="C4819" s="151"/>
      <c r="D4819" s="151"/>
      <c r="E4819" s="152"/>
      <c r="F4819" s="151"/>
      <c r="G4819" s="151"/>
      <c r="H4819" s="36"/>
    </row>
    <row r="4820" spans="2:8" x14ac:dyDescent="0.3">
      <c r="B4820" s="155"/>
      <c r="C4820" s="151"/>
      <c r="D4820" s="151"/>
      <c r="E4820" s="152"/>
      <c r="F4820" s="151"/>
      <c r="G4820" s="151"/>
      <c r="H4820" s="36"/>
    </row>
    <row r="4821" spans="2:8" x14ac:dyDescent="0.3">
      <c r="B4821" s="155"/>
      <c r="C4821" s="151"/>
      <c r="D4821" s="151"/>
      <c r="E4821" s="152"/>
      <c r="F4821" s="151"/>
      <c r="G4821" s="151"/>
      <c r="H4821" s="36"/>
    </row>
    <row r="4822" spans="2:8" x14ac:dyDescent="0.3">
      <c r="B4822" s="155"/>
      <c r="C4822" s="151"/>
      <c r="D4822" s="151"/>
      <c r="E4822" s="152"/>
      <c r="F4822" s="151"/>
      <c r="G4822" s="151"/>
      <c r="H4822" s="36"/>
    </row>
    <row r="4823" spans="2:8" x14ac:dyDescent="0.3">
      <c r="B4823" s="155"/>
      <c r="C4823" s="151"/>
      <c r="D4823" s="151"/>
      <c r="E4823" s="152"/>
      <c r="F4823" s="151"/>
      <c r="G4823" s="151"/>
      <c r="H4823" s="36"/>
    </row>
    <row r="4824" spans="2:8" x14ac:dyDescent="0.3">
      <c r="B4824" s="155"/>
      <c r="C4824" s="151"/>
      <c r="D4824" s="151"/>
      <c r="E4824" s="152"/>
      <c r="F4824" s="151"/>
      <c r="G4824" s="151"/>
      <c r="H4824" s="36"/>
    </row>
    <row r="4825" spans="2:8" x14ac:dyDescent="0.3">
      <c r="B4825" s="155"/>
      <c r="C4825" s="151"/>
      <c r="D4825" s="151"/>
      <c r="E4825" s="152"/>
      <c r="F4825" s="151"/>
      <c r="G4825" s="151"/>
      <c r="H4825" s="36"/>
    </row>
    <row r="4826" spans="2:8" x14ac:dyDescent="0.3">
      <c r="B4826" s="155"/>
      <c r="C4826" s="151"/>
      <c r="D4826" s="151"/>
      <c r="E4826" s="152"/>
      <c r="F4826" s="151"/>
      <c r="G4826" s="151"/>
      <c r="H4826" s="36"/>
    </row>
    <row r="4827" spans="2:8" x14ac:dyDescent="0.3">
      <c r="B4827" s="155"/>
      <c r="C4827" s="151"/>
      <c r="D4827" s="151"/>
      <c r="E4827" s="152"/>
      <c r="F4827" s="151"/>
      <c r="G4827" s="151"/>
      <c r="H4827" s="36"/>
    </row>
    <row r="4828" spans="2:8" x14ac:dyDescent="0.3">
      <c r="B4828" s="155"/>
      <c r="C4828" s="151"/>
      <c r="D4828" s="151"/>
      <c r="E4828" s="152"/>
      <c r="F4828" s="151"/>
      <c r="G4828" s="151"/>
      <c r="H4828" s="36"/>
    </row>
    <row r="4829" spans="2:8" x14ac:dyDescent="0.3">
      <c r="B4829" s="155"/>
      <c r="C4829" s="151"/>
      <c r="D4829" s="151"/>
      <c r="E4829" s="152"/>
      <c r="F4829" s="151"/>
      <c r="G4829" s="151"/>
      <c r="H4829" s="36"/>
    </row>
    <row r="4830" spans="2:8" x14ac:dyDescent="0.3">
      <c r="B4830" s="155"/>
      <c r="C4830" s="151"/>
      <c r="D4830" s="151"/>
      <c r="E4830" s="152"/>
      <c r="F4830" s="151"/>
      <c r="G4830" s="151"/>
      <c r="H4830" s="36"/>
    </row>
    <row r="4831" spans="2:8" x14ac:dyDescent="0.3">
      <c r="B4831" s="155"/>
      <c r="C4831" s="151"/>
      <c r="D4831" s="151"/>
      <c r="E4831" s="152"/>
      <c r="F4831" s="151"/>
      <c r="G4831" s="151"/>
      <c r="H4831" s="36"/>
    </row>
    <row r="4832" spans="2:8" x14ac:dyDescent="0.3">
      <c r="B4832" s="155"/>
      <c r="C4832" s="151"/>
      <c r="D4832" s="151"/>
      <c r="E4832" s="152"/>
      <c r="F4832" s="151"/>
      <c r="G4832" s="151"/>
      <c r="H4832" s="36"/>
    </row>
    <row r="4833" spans="2:8" x14ac:dyDescent="0.3">
      <c r="B4833" s="155"/>
      <c r="C4833" s="151"/>
      <c r="D4833" s="151"/>
      <c r="E4833" s="152"/>
      <c r="F4833" s="151"/>
      <c r="G4833" s="151"/>
      <c r="H4833" s="36"/>
    </row>
    <row r="4834" spans="2:8" x14ac:dyDescent="0.3">
      <c r="B4834" s="155"/>
      <c r="C4834" s="151"/>
      <c r="D4834" s="151"/>
      <c r="E4834" s="152"/>
      <c r="F4834" s="151"/>
      <c r="G4834" s="151"/>
      <c r="H4834" s="36"/>
    </row>
    <row r="4835" spans="2:8" x14ac:dyDescent="0.3">
      <c r="B4835" s="155"/>
      <c r="C4835" s="151"/>
      <c r="D4835" s="151"/>
      <c r="E4835" s="152"/>
      <c r="F4835" s="151"/>
      <c r="G4835" s="151"/>
      <c r="H4835" s="36"/>
    </row>
    <row r="4836" spans="2:8" x14ac:dyDescent="0.3">
      <c r="B4836" s="155"/>
      <c r="C4836" s="151"/>
      <c r="D4836" s="151"/>
      <c r="E4836" s="152"/>
      <c r="F4836" s="151"/>
      <c r="G4836" s="151"/>
      <c r="H4836" s="36"/>
    </row>
    <row r="4837" spans="2:8" x14ac:dyDescent="0.3">
      <c r="B4837" s="155"/>
      <c r="C4837" s="151"/>
      <c r="D4837" s="151"/>
      <c r="E4837" s="152"/>
      <c r="F4837" s="151"/>
      <c r="G4837" s="151"/>
      <c r="H4837" s="36"/>
    </row>
    <row r="4838" spans="2:8" x14ac:dyDescent="0.3">
      <c r="B4838" s="155"/>
      <c r="C4838" s="151"/>
      <c r="D4838" s="151"/>
      <c r="E4838" s="152"/>
      <c r="F4838" s="151"/>
      <c r="G4838" s="151"/>
      <c r="H4838" s="36"/>
    </row>
    <row r="4839" spans="2:8" x14ac:dyDescent="0.3">
      <c r="B4839" s="155"/>
      <c r="C4839" s="151"/>
      <c r="D4839" s="151"/>
      <c r="E4839" s="152"/>
      <c r="F4839" s="151"/>
      <c r="G4839" s="151"/>
      <c r="H4839" s="36"/>
    </row>
    <row r="4840" spans="2:8" x14ac:dyDescent="0.3">
      <c r="B4840" s="155"/>
      <c r="C4840" s="151"/>
      <c r="D4840" s="151"/>
      <c r="E4840" s="152"/>
      <c r="F4840" s="151"/>
      <c r="G4840" s="151"/>
      <c r="H4840" s="36"/>
    </row>
    <row r="4841" spans="2:8" x14ac:dyDescent="0.3">
      <c r="B4841" s="155"/>
      <c r="C4841" s="151"/>
      <c r="D4841" s="151"/>
      <c r="E4841" s="152"/>
      <c r="F4841" s="151"/>
      <c r="G4841" s="151"/>
      <c r="H4841" s="36"/>
    </row>
    <row r="4842" spans="2:8" x14ac:dyDescent="0.3">
      <c r="B4842" s="155"/>
      <c r="C4842" s="151"/>
      <c r="D4842" s="151"/>
      <c r="E4842" s="152"/>
      <c r="F4842" s="151"/>
      <c r="G4842" s="151"/>
      <c r="H4842" s="36"/>
    </row>
    <row r="4843" spans="2:8" x14ac:dyDescent="0.3">
      <c r="B4843" s="155"/>
      <c r="C4843" s="151"/>
      <c r="D4843" s="151"/>
      <c r="E4843" s="152"/>
      <c r="F4843" s="151"/>
      <c r="G4843" s="151"/>
      <c r="H4843" s="36"/>
    </row>
    <row r="4844" spans="2:8" x14ac:dyDescent="0.3">
      <c r="B4844" s="155"/>
      <c r="C4844" s="151"/>
      <c r="D4844" s="151"/>
      <c r="E4844" s="152"/>
      <c r="F4844" s="151"/>
      <c r="G4844" s="151"/>
      <c r="H4844" s="36"/>
    </row>
    <row r="4845" spans="2:8" x14ac:dyDescent="0.3">
      <c r="B4845" s="155"/>
      <c r="C4845" s="151"/>
      <c r="D4845" s="151"/>
      <c r="E4845" s="152"/>
      <c r="F4845" s="151"/>
      <c r="G4845" s="151"/>
      <c r="H4845" s="36"/>
    </row>
    <row r="4846" spans="2:8" x14ac:dyDescent="0.3">
      <c r="B4846" s="155"/>
      <c r="C4846" s="151"/>
      <c r="D4846" s="151"/>
      <c r="E4846" s="152"/>
      <c r="F4846" s="151"/>
      <c r="G4846" s="151"/>
      <c r="H4846" s="36"/>
    </row>
    <row r="4847" spans="2:8" x14ac:dyDescent="0.3">
      <c r="B4847" s="155"/>
      <c r="C4847" s="151"/>
      <c r="D4847" s="151"/>
      <c r="E4847" s="152"/>
      <c r="F4847" s="151"/>
      <c r="G4847" s="151"/>
      <c r="H4847" s="36"/>
    </row>
    <row r="4848" spans="2:8" x14ac:dyDescent="0.3">
      <c r="B4848" s="155"/>
      <c r="C4848" s="151"/>
      <c r="D4848" s="151"/>
      <c r="E4848" s="152"/>
      <c r="F4848" s="151"/>
      <c r="G4848" s="151"/>
      <c r="H4848" s="36"/>
    </row>
    <row r="4849" spans="2:8" x14ac:dyDescent="0.3">
      <c r="B4849" s="155"/>
      <c r="C4849" s="151"/>
      <c r="D4849" s="151"/>
      <c r="E4849" s="152"/>
      <c r="F4849" s="151"/>
      <c r="G4849" s="151"/>
      <c r="H4849" s="36"/>
    </row>
    <row r="4850" spans="2:8" x14ac:dyDescent="0.3">
      <c r="B4850" s="155"/>
      <c r="C4850" s="151"/>
      <c r="D4850" s="151"/>
      <c r="E4850" s="152"/>
      <c r="F4850" s="151"/>
      <c r="G4850" s="151"/>
      <c r="H4850" s="36"/>
    </row>
    <row r="4851" spans="2:8" x14ac:dyDescent="0.3">
      <c r="B4851" s="155"/>
      <c r="C4851" s="151"/>
      <c r="D4851" s="151"/>
      <c r="E4851" s="152"/>
      <c r="F4851" s="151"/>
      <c r="G4851" s="151"/>
      <c r="H4851" s="36"/>
    </row>
    <row r="4852" spans="2:8" x14ac:dyDescent="0.3">
      <c r="B4852" s="155"/>
      <c r="C4852" s="151"/>
      <c r="D4852" s="151"/>
      <c r="E4852" s="152"/>
      <c r="F4852" s="151"/>
      <c r="G4852" s="151"/>
      <c r="H4852" s="36"/>
    </row>
    <row r="4853" spans="2:8" x14ac:dyDescent="0.3">
      <c r="B4853" s="155"/>
      <c r="C4853" s="151"/>
      <c r="D4853" s="151"/>
      <c r="E4853" s="152"/>
      <c r="F4853" s="151"/>
      <c r="G4853" s="151"/>
      <c r="H4853" s="36"/>
    </row>
    <row r="4854" spans="2:8" x14ac:dyDescent="0.3">
      <c r="B4854" s="155"/>
      <c r="C4854" s="151"/>
      <c r="D4854" s="151"/>
      <c r="E4854" s="152"/>
      <c r="F4854" s="151"/>
      <c r="G4854" s="151"/>
      <c r="H4854" s="36"/>
    </row>
    <row r="4855" spans="2:8" x14ac:dyDescent="0.3">
      <c r="B4855" s="155"/>
      <c r="C4855" s="151"/>
      <c r="D4855" s="151"/>
      <c r="E4855" s="152"/>
      <c r="F4855" s="151"/>
      <c r="G4855" s="151"/>
      <c r="H4855" s="36"/>
    </row>
    <row r="4856" spans="2:8" x14ac:dyDescent="0.3">
      <c r="B4856" s="155"/>
      <c r="C4856" s="151"/>
      <c r="D4856" s="151"/>
      <c r="E4856" s="152"/>
      <c r="F4856" s="151"/>
      <c r="G4856" s="151"/>
      <c r="H4856" s="36"/>
    </row>
    <row r="4857" spans="2:8" x14ac:dyDescent="0.3">
      <c r="B4857" s="155"/>
      <c r="C4857" s="151"/>
      <c r="D4857" s="151"/>
      <c r="E4857" s="152"/>
      <c r="F4857" s="151"/>
      <c r="G4857" s="151"/>
      <c r="H4857" s="36"/>
    </row>
    <row r="4858" spans="2:8" x14ac:dyDescent="0.3">
      <c r="B4858" s="155"/>
      <c r="C4858" s="151"/>
      <c r="D4858" s="151"/>
      <c r="E4858" s="152"/>
      <c r="F4858" s="151"/>
      <c r="G4858" s="151"/>
      <c r="H4858" s="36"/>
    </row>
    <row r="4859" spans="2:8" x14ac:dyDescent="0.3">
      <c r="B4859" s="155"/>
      <c r="C4859" s="151"/>
      <c r="D4859" s="151"/>
      <c r="E4859" s="152"/>
      <c r="F4859" s="151"/>
      <c r="G4859" s="151"/>
      <c r="H4859" s="36"/>
    </row>
    <row r="4860" spans="2:8" x14ac:dyDescent="0.3">
      <c r="B4860" s="155"/>
      <c r="C4860" s="151"/>
      <c r="D4860" s="151"/>
      <c r="E4860" s="152"/>
      <c r="F4860" s="151"/>
      <c r="G4860" s="151"/>
      <c r="H4860" s="36"/>
    </row>
    <row r="4861" spans="2:8" x14ac:dyDescent="0.3">
      <c r="B4861" s="155"/>
      <c r="C4861" s="151"/>
      <c r="D4861" s="151"/>
      <c r="E4861" s="152"/>
      <c r="F4861" s="151"/>
      <c r="G4861" s="151"/>
      <c r="H4861" s="36"/>
    </row>
    <row r="4862" spans="2:8" x14ac:dyDescent="0.3">
      <c r="B4862" s="155"/>
      <c r="C4862" s="151"/>
      <c r="D4862" s="151"/>
      <c r="E4862" s="152"/>
      <c r="F4862" s="151"/>
      <c r="G4862" s="151"/>
      <c r="H4862" s="36"/>
    </row>
    <row r="4863" spans="2:8" x14ac:dyDescent="0.3">
      <c r="B4863" s="155"/>
      <c r="C4863" s="151"/>
      <c r="D4863" s="151"/>
      <c r="E4863" s="152"/>
      <c r="F4863" s="151"/>
      <c r="G4863" s="151"/>
      <c r="H4863" s="36"/>
    </row>
    <row r="4864" spans="2:8" x14ac:dyDescent="0.3">
      <c r="B4864" s="155"/>
      <c r="C4864" s="151"/>
      <c r="D4864" s="151"/>
      <c r="E4864" s="152"/>
      <c r="F4864" s="151"/>
      <c r="G4864" s="151"/>
      <c r="H4864" s="36"/>
    </row>
    <row r="4865" spans="2:8" x14ac:dyDescent="0.3">
      <c r="B4865" s="155"/>
      <c r="C4865" s="151"/>
      <c r="D4865" s="151"/>
      <c r="E4865" s="152"/>
      <c r="F4865" s="151"/>
      <c r="G4865" s="151"/>
      <c r="H4865" s="36"/>
    </row>
    <row r="4866" spans="2:8" x14ac:dyDescent="0.3">
      <c r="B4866" s="155"/>
      <c r="C4866" s="151"/>
      <c r="D4866" s="151"/>
      <c r="E4866" s="152"/>
      <c r="F4866" s="151"/>
      <c r="G4866" s="151"/>
      <c r="H4866" s="36"/>
    </row>
    <row r="4867" spans="2:8" x14ac:dyDescent="0.3">
      <c r="B4867" s="155"/>
      <c r="C4867" s="151"/>
      <c r="D4867" s="151"/>
      <c r="E4867" s="152"/>
      <c r="F4867" s="151"/>
      <c r="G4867" s="151"/>
      <c r="H4867" s="36"/>
    </row>
    <row r="4868" spans="2:8" x14ac:dyDescent="0.3">
      <c r="B4868" s="155"/>
      <c r="C4868" s="151"/>
      <c r="D4868" s="151"/>
      <c r="E4868" s="152"/>
      <c r="F4868" s="151"/>
      <c r="G4868" s="151"/>
      <c r="H4868" s="36"/>
    </row>
    <row r="4869" spans="2:8" x14ac:dyDescent="0.3">
      <c r="B4869" s="155"/>
      <c r="C4869" s="151"/>
      <c r="D4869" s="151"/>
      <c r="E4869" s="152"/>
      <c r="F4869" s="151"/>
      <c r="G4869" s="151"/>
      <c r="H4869" s="36"/>
    </row>
    <row r="4870" spans="2:8" x14ac:dyDescent="0.3">
      <c r="B4870" s="155"/>
      <c r="C4870" s="151"/>
      <c r="D4870" s="151"/>
      <c r="E4870" s="152"/>
      <c r="F4870" s="151"/>
      <c r="G4870" s="151"/>
      <c r="H4870" s="36"/>
    </row>
    <row r="4871" spans="2:8" x14ac:dyDescent="0.3">
      <c r="B4871" s="155"/>
      <c r="C4871" s="151"/>
      <c r="D4871" s="151"/>
      <c r="E4871" s="152"/>
      <c r="F4871" s="151"/>
      <c r="G4871" s="151"/>
      <c r="H4871" s="36"/>
    </row>
    <row r="4872" spans="2:8" x14ac:dyDescent="0.3">
      <c r="B4872" s="155"/>
      <c r="C4872" s="151"/>
      <c r="D4872" s="151"/>
      <c r="E4872" s="152"/>
      <c r="F4872" s="151"/>
      <c r="G4872" s="151"/>
      <c r="H4872" s="36"/>
    </row>
    <row r="4873" spans="2:8" x14ac:dyDescent="0.3">
      <c r="B4873" s="155"/>
      <c r="C4873" s="151"/>
      <c r="D4873" s="151"/>
      <c r="E4873" s="152"/>
      <c r="F4873" s="151"/>
      <c r="G4873" s="151"/>
      <c r="H4873" s="36"/>
    </row>
    <row r="4874" spans="2:8" x14ac:dyDescent="0.3">
      <c r="B4874" s="155"/>
      <c r="C4874" s="151"/>
      <c r="D4874" s="151"/>
      <c r="E4874" s="152"/>
      <c r="F4874" s="151"/>
      <c r="G4874" s="151"/>
      <c r="H4874" s="36"/>
    </row>
    <row r="4875" spans="2:8" x14ac:dyDescent="0.3">
      <c r="B4875" s="155"/>
      <c r="C4875" s="151"/>
      <c r="D4875" s="151"/>
      <c r="E4875" s="152"/>
      <c r="F4875" s="151"/>
      <c r="G4875" s="151"/>
      <c r="H4875" s="36"/>
    </row>
    <row r="4876" spans="2:8" x14ac:dyDescent="0.3">
      <c r="B4876" s="155"/>
      <c r="C4876" s="151"/>
      <c r="D4876" s="151"/>
      <c r="E4876" s="152"/>
      <c r="F4876" s="151"/>
      <c r="G4876" s="151"/>
      <c r="H4876" s="36"/>
    </row>
    <row r="4877" spans="2:8" x14ac:dyDescent="0.3">
      <c r="B4877" s="155"/>
      <c r="C4877" s="151"/>
      <c r="D4877" s="151"/>
      <c r="E4877" s="152"/>
      <c r="F4877" s="151"/>
      <c r="G4877" s="151"/>
      <c r="H4877" s="36"/>
    </row>
    <row r="4878" spans="2:8" x14ac:dyDescent="0.3">
      <c r="B4878" s="155"/>
      <c r="C4878" s="151"/>
      <c r="D4878" s="151"/>
      <c r="E4878" s="152"/>
      <c r="F4878" s="151"/>
      <c r="G4878" s="151"/>
      <c r="H4878" s="36"/>
    </row>
    <row r="4879" spans="2:8" x14ac:dyDescent="0.3">
      <c r="B4879" s="155"/>
      <c r="C4879" s="151"/>
      <c r="D4879" s="151"/>
      <c r="E4879" s="152"/>
      <c r="F4879" s="151"/>
      <c r="G4879" s="151"/>
      <c r="H4879" s="36"/>
    </row>
    <row r="4880" spans="2:8" x14ac:dyDescent="0.3">
      <c r="B4880" s="155"/>
      <c r="C4880" s="151"/>
      <c r="D4880" s="151"/>
      <c r="E4880" s="152"/>
      <c r="F4880" s="151"/>
      <c r="G4880" s="151"/>
      <c r="H4880" s="36"/>
    </row>
    <row r="4881" spans="2:8" x14ac:dyDescent="0.3">
      <c r="B4881" s="155"/>
      <c r="C4881" s="151"/>
      <c r="D4881" s="151"/>
      <c r="E4881" s="152"/>
      <c r="F4881" s="151"/>
      <c r="G4881" s="151"/>
      <c r="H4881" s="36"/>
    </row>
    <row r="4882" spans="2:8" x14ac:dyDescent="0.3">
      <c r="B4882" s="155"/>
      <c r="C4882" s="151"/>
      <c r="D4882" s="151"/>
      <c r="E4882" s="152"/>
      <c r="F4882" s="151"/>
      <c r="G4882" s="151"/>
      <c r="H4882" s="36"/>
    </row>
    <row r="4883" spans="2:8" x14ac:dyDescent="0.3">
      <c r="B4883" s="155"/>
      <c r="C4883" s="151"/>
      <c r="D4883" s="151"/>
      <c r="E4883" s="152"/>
      <c r="F4883" s="151"/>
      <c r="G4883" s="151"/>
      <c r="H4883" s="36"/>
    </row>
    <row r="4884" spans="2:8" x14ac:dyDescent="0.3">
      <c r="B4884" s="155"/>
      <c r="C4884" s="151"/>
      <c r="D4884" s="151"/>
      <c r="E4884" s="152"/>
      <c r="F4884" s="151"/>
      <c r="G4884" s="151"/>
      <c r="H4884" s="36"/>
    </row>
    <row r="4885" spans="2:8" x14ac:dyDescent="0.3">
      <c r="B4885" s="155"/>
      <c r="C4885" s="151"/>
      <c r="D4885" s="151"/>
      <c r="E4885" s="152"/>
      <c r="F4885" s="151"/>
      <c r="G4885" s="151"/>
      <c r="H4885" s="36"/>
    </row>
    <row r="4886" spans="2:8" x14ac:dyDescent="0.3">
      <c r="B4886" s="155"/>
      <c r="C4886" s="151"/>
      <c r="D4886" s="151"/>
      <c r="E4886" s="152"/>
      <c r="F4886" s="151"/>
      <c r="G4886" s="151"/>
      <c r="H4886" s="36"/>
    </row>
    <row r="4887" spans="2:8" x14ac:dyDescent="0.3">
      <c r="B4887" s="155"/>
      <c r="C4887" s="151"/>
      <c r="D4887" s="151"/>
      <c r="E4887" s="152"/>
      <c r="F4887" s="151"/>
      <c r="G4887" s="151"/>
      <c r="H4887" s="36"/>
    </row>
    <row r="4888" spans="2:8" x14ac:dyDescent="0.3">
      <c r="B4888" s="155"/>
      <c r="C4888" s="151"/>
      <c r="D4888" s="151"/>
      <c r="E4888" s="152"/>
      <c r="F4888" s="151"/>
      <c r="G4888" s="151"/>
      <c r="H4888" s="36"/>
    </row>
    <row r="4889" spans="2:8" x14ac:dyDescent="0.3">
      <c r="B4889" s="155"/>
      <c r="C4889" s="151"/>
      <c r="D4889" s="151"/>
      <c r="E4889" s="152"/>
      <c r="F4889" s="151"/>
      <c r="G4889" s="151"/>
      <c r="H4889" s="36"/>
    </row>
    <row r="4890" spans="2:8" x14ac:dyDescent="0.3">
      <c r="B4890" s="155"/>
      <c r="C4890" s="151"/>
      <c r="D4890" s="151"/>
      <c r="E4890" s="152"/>
      <c r="F4890" s="151"/>
      <c r="G4890" s="151"/>
      <c r="H4890" s="36"/>
    </row>
    <row r="4891" spans="2:8" x14ac:dyDescent="0.3">
      <c r="B4891" s="155"/>
      <c r="C4891" s="151"/>
      <c r="D4891" s="151"/>
      <c r="E4891" s="152"/>
      <c r="F4891" s="151"/>
      <c r="G4891" s="151"/>
      <c r="H4891" s="36"/>
    </row>
    <row r="4892" spans="2:8" x14ac:dyDescent="0.3">
      <c r="B4892" s="155"/>
      <c r="C4892" s="151"/>
      <c r="D4892" s="151"/>
      <c r="E4892" s="152"/>
      <c r="F4892" s="151"/>
      <c r="G4892" s="151"/>
      <c r="H4892" s="36"/>
    </row>
    <row r="4893" spans="2:8" x14ac:dyDescent="0.3">
      <c r="B4893" s="155"/>
      <c r="C4893" s="151"/>
      <c r="D4893" s="151"/>
      <c r="E4893" s="152"/>
      <c r="F4893" s="151"/>
      <c r="G4893" s="151"/>
      <c r="H4893" s="36"/>
    </row>
    <row r="4894" spans="2:8" x14ac:dyDescent="0.3">
      <c r="B4894" s="155"/>
      <c r="C4894" s="151"/>
      <c r="D4894" s="151"/>
      <c r="E4894" s="152"/>
      <c r="F4894" s="151"/>
      <c r="G4894" s="151"/>
      <c r="H4894" s="36"/>
    </row>
    <row r="4895" spans="2:8" x14ac:dyDescent="0.3">
      <c r="B4895" s="155"/>
      <c r="C4895" s="151"/>
      <c r="D4895" s="151"/>
      <c r="E4895" s="152"/>
      <c r="F4895" s="151"/>
      <c r="G4895" s="151"/>
      <c r="H4895" s="36"/>
    </row>
    <row r="4896" spans="2:8" x14ac:dyDescent="0.3">
      <c r="B4896" s="155"/>
      <c r="C4896" s="151"/>
      <c r="D4896" s="151"/>
      <c r="E4896" s="152"/>
      <c r="F4896" s="151"/>
      <c r="G4896" s="151"/>
      <c r="H4896" s="36"/>
    </row>
    <row r="4897" spans="2:8" x14ac:dyDescent="0.3">
      <c r="B4897" s="155"/>
      <c r="C4897" s="151"/>
      <c r="D4897" s="151"/>
      <c r="E4897" s="152"/>
      <c r="F4897" s="151"/>
      <c r="G4897" s="151"/>
      <c r="H4897" s="36"/>
    </row>
    <row r="4898" spans="2:8" x14ac:dyDescent="0.3">
      <c r="B4898" s="155"/>
      <c r="C4898" s="151"/>
      <c r="D4898" s="151"/>
      <c r="E4898" s="152"/>
      <c r="F4898" s="151"/>
      <c r="G4898" s="151"/>
      <c r="H4898" s="36"/>
    </row>
    <row r="4899" spans="2:8" x14ac:dyDescent="0.3">
      <c r="B4899" s="155"/>
      <c r="C4899" s="151"/>
      <c r="D4899" s="151"/>
      <c r="E4899" s="152"/>
      <c r="F4899" s="151"/>
      <c r="G4899" s="151"/>
      <c r="H4899" s="36"/>
    </row>
    <row r="4900" spans="2:8" x14ac:dyDescent="0.3">
      <c r="B4900" s="155"/>
      <c r="C4900" s="151"/>
      <c r="D4900" s="151"/>
      <c r="E4900" s="152"/>
      <c r="F4900" s="151"/>
      <c r="G4900" s="151"/>
      <c r="H4900" s="36"/>
    </row>
    <row r="4901" spans="2:8" x14ac:dyDescent="0.3">
      <c r="B4901" s="155"/>
      <c r="C4901" s="151"/>
      <c r="D4901" s="151"/>
      <c r="E4901" s="152"/>
      <c r="F4901" s="151"/>
      <c r="G4901" s="151"/>
      <c r="H4901" s="36"/>
    </row>
    <row r="4902" spans="2:8" x14ac:dyDescent="0.3">
      <c r="B4902" s="155"/>
      <c r="C4902" s="151"/>
      <c r="D4902" s="151"/>
      <c r="E4902" s="152"/>
      <c r="F4902" s="151"/>
      <c r="G4902" s="151"/>
      <c r="H4902" s="36"/>
    </row>
    <row r="4903" spans="2:8" x14ac:dyDescent="0.3">
      <c r="B4903" s="155"/>
      <c r="C4903" s="151"/>
      <c r="D4903" s="151"/>
      <c r="E4903" s="152"/>
      <c r="F4903" s="151"/>
      <c r="G4903" s="151"/>
      <c r="H4903" s="36"/>
    </row>
    <row r="4904" spans="2:8" x14ac:dyDescent="0.3">
      <c r="B4904" s="155"/>
      <c r="C4904" s="151"/>
      <c r="D4904" s="151"/>
      <c r="E4904" s="152"/>
      <c r="F4904" s="151"/>
      <c r="G4904" s="151"/>
      <c r="H4904" s="36"/>
    </row>
    <row r="4905" spans="2:8" x14ac:dyDescent="0.3">
      <c r="B4905" s="155"/>
      <c r="C4905" s="151"/>
      <c r="D4905" s="151"/>
      <c r="E4905" s="152"/>
      <c r="F4905" s="151"/>
      <c r="G4905" s="151"/>
      <c r="H4905" s="36"/>
    </row>
    <row r="4906" spans="2:8" x14ac:dyDescent="0.3">
      <c r="B4906" s="155"/>
      <c r="C4906" s="151"/>
      <c r="D4906" s="151"/>
      <c r="E4906" s="152"/>
      <c r="F4906" s="151"/>
      <c r="G4906" s="151"/>
      <c r="H4906" s="36"/>
    </row>
    <row r="4907" spans="2:8" x14ac:dyDescent="0.3">
      <c r="B4907" s="155"/>
      <c r="C4907" s="151"/>
      <c r="D4907" s="151"/>
      <c r="E4907" s="152"/>
      <c r="F4907" s="151"/>
      <c r="G4907" s="151"/>
      <c r="H4907" s="36"/>
    </row>
    <row r="4908" spans="2:8" x14ac:dyDescent="0.3">
      <c r="B4908" s="155"/>
      <c r="C4908" s="151"/>
      <c r="D4908" s="151"/>
      <c r="E4908" s="152"/>
      <c r="F4908" s="151"/>
      <c r="G4908" s="151"/>
      <c r="H4908" s="36"/>
    </row>
    <row r="4909" spans="2:8" x14ac:dyDescent="0.3">
      <c r="B4909" s="155"/>
      <c r="C4909" s="151"/>
      <c r="D4909" s="151"/>
      <c r="E4909" s="152"/>
      <c r="F4909" s="151"/>
      <c r="G4909" s="151"/>
      <c r="H4909" s="36"/>
    </row>
    <row r="4910" spans="2:8" x14ac:dyDescent="0.3">
      <c r="B4910" s="155"/>
      <c r="C4910" s="151"/>
      <c r="D4910" s="151"/>
      <c r="E4910" s="152"/>
      <c r="F4910" s="151"/>
      <c r="G4910" s="151"/>
      <c r="H4910" s="36"/>
    </row>
    <row r="4911" spans="2:8" x14ac:dyDescent="0.3">
      <c r="B4911" s="155"/>
      <c r="C4911" s="151"/>
      <c r="D4911" s="151"/>
      <c r="E4911" s="152"/>
      <c r="F4911" s="151"/>
      <c r="G4911" s="151"/>
      <c r="H4911" s="36"/>
    </row>
    <row r="4912" spans="2:8" x14ac:dyDescent="0.3">
      <c r="B4912" s="155"/>
      <c r="C4912" s="151"/>
      <c r="D4912" s="151"/>
      <c r="E4912" s="152"/>
      <c r="F4912" s="151"/>
      <c r="G4912" s="151"/>
      <c r="H4912" s="36"/>
    </row>
    <row r="4913" spans="2:8" x14ac:dyDescent="0.3">
      <c r="B4913" s="155"/>
      <c r="C4913" s="151"/>
      <c r="D4913" s="151"/>
      <c r="E4913" s="152"/>
      <c r="F4913" s="151"/>
      <c r="G4913" s="151"/>
      <c r="H4913" s="36"/>
    </row>
    <row r="4914" spans="2:8" x14ac:dyDescent="0.3">
      <c r="B4914" s="155"/>
      <c r="C4914" s="151"/>
      <c r="D4914" s="151"/>
      <c r="E4914" s="152"/>
      <c r="F4914" s="151"/>
      <c r="G4914" s="151"/>
      <c r="H4914" s="36"/>
    </row>
    <row r="4915" spans="2:8" x14ac:dyDescent="0.3">
      <c r="B4915" s="155"/>
      <c r="C4915" s="151"/>
      <c r="D4915" s="151"/>
      <c r="E4915" s="152"/>
      <c r="F4915" s="151"/>
      <c r="G4915" s="151"/>
      <c r="H4915" s="36"/>
    </row>
    <row r="4916" spans="2:8" x14ac:dyDescent="0.3">
      <c r="B4916" s="155"/>
      <c r="C4916" s="151"/>
      <c r="D4916" s="151"/>
      <c r="E4916" s="152"/>
      <c r="F4916" s="151"/>
      <c r="G4916" s="151"/>
      <c r="H4916" s="36"/>
    </row>
    <row r="4917" spans="2:8" x14ac:dyDescent="0.3">
      <c r="B4917" s="155"/>
      <c r="C4917" s="151"/>
      <c r="D4917" s="151"/>
      <c r="E4917" s="152"/>
      <c r="F4917" s="151"/>
      <c r="G4917" s="151"/>
      <c r="H4917" s="36"/>
    </row>
    <row r="4918" spans="2:8" x14ac:dyDescent="0.3">
      <c r="B4918" s="155"/>
      <c r="C4918" s="151"/>
      <c r="D4918" s="151"/>
      <c r="E4918" s="152"/>
      <c r="F4918" s="151"/>
      <c r="G4918" s="151"/>
      <c r="H4918" s="36"/>
    </row>
    <row r="4919" spans="2:8" x14ac:dyDescent="0.3">
      <c r="B4919" s="155"/>
      <c r="C4919" s="151"/>
      <c r="D4919" s="151"/>
      <c r="E4919" s="152"/>
      <c r="F4919" s="151"/>
      <c r="G4919" s="151"/>
      <c r="H4919" s="36"/>
    </row>
    <row r="4920" spans="2:8" x14ac:dyDescent="0.3">
      <c r="B4920" s="155"/>
      <c r="C4920" s="151"/>
      <c r="D4920" s="151"/>
      <c r="E4920" s="152"/>
      <c r="F4920" s="151"/>
      <c r="G4920" s="151"/>
      <c r="H4920" s="36"/>
    </row>
    <row r="4921" spans="2:8" x14ac:dyDescent="0.3">
      <c r="B4921" s="155"/>
      <c r="C4921" s="151"/>
      <c r="D4921" s="151"/>
      <c r="E4921" s="152"/>
      <c r="F4921" s="151"/>
      <c r="G4921" s="151"/>
      <c r="H4921" s="36"/>
    </row>
    <row r="4922" spans="2:8" x14ac:dyDescent="0.3">
      <c r="B4922" s="155"/>
      <c r="C4922" s="151"/>
      <c r="D4922" s="151"/>
      <c r="E4922" s="152"/>
      <c r="F4922" s="151"/>
      <c r="G4922" s="151"/>
      <c r="H4922" s="36"/>
    </row>
    <row r="4923" spans="2:8" x14ac:dyDescent="0.3">
      <c r="B4923" s="155"/>
      <c r="C4923" s="151"/>
      <c r="D4923" s="151"/>
      <c r="E4923" s="152"/>
      <c r="F4923" s="151"/>
      <c r="G4923" s="151"/>
      <c r="H4923" s="36"/>
    </row>
    <row r="4924" spans="2:8" x14ac:dyDescent="0.3">
      <c r="B4924" s="155"/>
      <c r="C4924" s="151"/>
      <c r="D4924" s="151"/>
      <c r="E4924" s="152"/>
      <c r="F4924" s="151"/>
      <c r="G4924" s="151"/>
      <c r="H4924" s="36"/>
    </row>
    <row r="4925" spans="2:8" x14ac:dyDescent="0.3">
      <c r="B4925" s="155"/>
      <c r="C4925" s="151"/>
      <c r="D4925" s="151"/>
      <c r="E4925" s="152"/>
      <c r="F4925" s="151"/>
      <c r="G4925" s="151"/>
      <c r="H4925" s="36"/>
    </row>
    <row r="4926" spans="2:8" x14ac:dyDescent="0.3">
      <c r="B4926" s="155"/>
      <c r="C4926" s="151"/>
      <c r="D4926" s="151"/>
      <c r="E4926" s="152"/>
      <c r="F4926" s="151"/>
      <c r="G4926" s="151"/>
      <c r="H4926" s="36"/>
    </row>
    <row r="4927" spans="2:8" x14ac:dyDescent="0.3">
      <c r="B4927" s="155"/>
      <c r="C4927" s="151"/>
      <c r="D4927" s="151"/>
      <c r="E4927" s="152"/>
      <c r="F4927" s="151"/>
      <c r="G4927" s="151"/>
      <c r="H4927" s="36"/>
    </row>
    <row r="4928" spans="2:8" x14ac:dyDescent="0.3">
      <c r="B4928" s="155"/>
      <c r="C4928" s="151"/>
      <c r="D4928" s="151"/>
      <c r="E4928" s="152"/>
      <c r="F4928" s="151"/>
      <c r="G4928" s="151"/>
      <c r="H4928" s="36"/>
    </row>
    <row r="4929" spans="2:8" x14ac:dyDescent="0.3">
      <c r="B4929" s="155"/>
      <c r="C4929" s="151"/>
      <c r="D4929" s="151"/>
      <c r="E4929" s="152"/>
      <c r="F4929" s="151"/>
      <c r="G4929" s="151"/>
      <c r="H4929" s="36"/>
    </row>
    <row r="4930" spans="2:8" x14ac:dyDescent="0.3">
      <c r="B4930" s="155"/>
      <c r="C4930" s="151"/>
      <c r="D4930" s="151"/>
      <c r="E4930" s="152"/>
      <c r="F4930" s="151"/>
      <c r="G4930" s="151"/>
      <c r="H4930" s="36"/>
    </row>
    <row r="4931" spans="2:8" x14ac:dyDescent="0.3">
      <c r="B4931" s="155"/>
      <c r="C4931" s="151"/>
      <c r="D4931" s="151"/>
      <c r="E4931" s="152"/>
      <c r="F4931" s="151"/>
      <c r="G4931" s="151"/>
      <c r="H4931" s="36"/>
    </row>
    <row r="4932" spans="2:8" x14ac:dyDescent="0.3">
      <c r="B4932" s="155"/>
      <c r="C4932" s="151"/>
      <c r="D4932" s="151"/>
      <c r="E4932" s="152"/>
      <c r="F4932" s="151"/>
      <c r="G4932" s="151"/>
      <c r="H4932" s="36"/>
    </row>
    <row r="4933" spans="2:8" x14ac:dyDescent="0.3">
      <c r="B4933" s="155"/>
      <c r="C4933" s="151"/>
      <c r="D4933" s="151"/>
      <c r="E4933" s="152"/>
      <c r="F4933" s="151"/>
      <c r="G4933" s="151"/>
      <c r="H4933" s="36"/>
    </row>
    <row r="4934" spans="2:8" x14ac:dyDescent="0.3">
      <c r="B4934" s="155"/>
      <c r="C4934" s="151"/>
      <c r="D4934" s="151"/>
      <c r="E4934" s="152"/>
      <c r="F4934" s="151"/>
      <c r="G4934" s="151"/>
      <c r="H4934" s="36"/>
    </row>
    <row r="4935" spans="2:8" x14ac:dyDescent="0.3">
      <c r="B4935" s="155"/>
      <c r="C4935" s="151"/>
      <c r="D4935" s="151"/>
      <c r="E4935" s="152"/>
      <c r="F4935" s="151"/>
      <c r="G4935" s="151"/>
      <c r="H4935" s="36"/>
    </row>
    <row r="4936" spans="2:8" x14ac:dyDescent="0.3">
      <c r="B4936" s="155"/>
      <c r="C4936" s="151"/>
      <c r="D4936" s="151"/>
      <c r="E4936" s="152"/>
      <c r="F4936" s="151"/>
      <c r="G4936" s="151"/>
      <c r="H4936" s="36"/>
    </row>
    <row r="4937" spans="2:8" x14ac:dyDescent="0.3">
      <c r="B4937" s="155"/>
      <c r="C4937" s="151"/>
      <c r="D4937" s="151"/>
      <c r="E4937" s="152"/>
      <c r="F4937" s="151"/>
      <c r="G4937" s="151"/>
      <c r="H4937" s="36"/>
    </row>
    <row r="4938" spans="2:8" x14ac:dyDescent="0.3">
      <c r="B4938" s="155"/>
      <c r="C4938" s="151"/>
      <c r="D4938" s="151"/>
      <c r="E4938" s="152"/>
      <c r="F4938" s="151"/>
      <c r="G4938" s="151"/>
      <c r="H4938" s="36"/>
    </row>
    <row r="4939" spans="2:8" x14ac:dyDescent="0.3">
      <c r="B4939" s="155"/>
      <c r="C4939" s="151"/>
      <c r="D4939" s="151"/>
      <c r="E4939" s="152"/>
      <c r="F4939" s="151"/>
      <c r="G4939" s="151"/>
      <c r="H4939" s="36"/>
    </row>
    <row r="4940" spans="2:8" x14ac:dyDescent="0.3">
      <c r="B4940" s="155"/>
      <c r="C4940" s="151"/>
      <c r="D4940" s="151"/>
      <c r="E4940" s="152"/>
      <c r="F4940" s="151"/>
      <c r="G4940" s="151"/>
      <c r="H4940" s="36"/>
    </row>
    <row r="4941" spans="2:8" x14ac:dyDescent="0.3">
      <c r="B4941" s="155"/>
      <c r="C4941" s="151"/>
      <c r="D4941" s="151"/>
      <c r="E4941" s="152"/>
      <c r="F4941" s="151"/>
      <c r="G4941" s="151"/>
      <c r="H4941" s="36"/>
    </row>
    <row r="4942" spans="2:8" x14ac:dyDescent="0.3">
      <c r="B4942" s="155"/>
      <c r="C4942" s="151"/>
      <c r="D4942" s="151"/>
      <c r="E4942" s="152"/>
      <c r="F4942" s="151"/>
      <c r="G4942" s="151"/>
      <c r="H4942" s="36"/>
    </row>
    <row r="4943" spans="2:8" x14ac:dyDescent="0.3">
      <c r="B4943" s="155"/>
      <c r="C4943" s="151"/>
      <c r="D4943" s="151"/>
      <c r="E4943" s="152"/>
      <c r="F4943" s="151"/>
      <c r="G4943" s="151"/>
      <c r="H4943" s="36"/>
    </row>
    <row r="4944" spans="2:8" x14ac:dyDescent="0.3">
      <c r="B4944" s="155"/>
      <c r="C4944" s="151"/>
      <c r="D4944" s="151"/>
      <c r="E4944" s="152"/>
      <c r="F4944" s="151"/>
      <c r="G4944" s="151"/>
      <c r="H4944" s="36"/>
    </row>
    <row r="4945" spans="2:8" x14ac:dyDescent="0.3">
      <c r="B4945" s="155"/>
      <c r="C4945" s="151"/>
      <c r="D4945" s="151"/>
      <c r="E4945" s="152"/>
      <c r="F4945" s="151"/>
      <c r="G4945" s="151"/>
      <c r="H4945" s="36"/>
    </row>
    <row r="4946" spans="2:8" x14ac:dyDescent="0.3">
      <c r="B4946" s="155"/>
      <c r="C4946" s="151"/>
      <c r="D4946" s="151"/>
      <c r="E4946" s="152"/>
      <c r="F4946" s="151"/>
      <c r="G4946" s="151"/>
      <c r="H4946" s="36"/>
    </row>
    <row r="4947" spans="2:8" x14ac:dyDescent="0.3">
      <c r="B4947" s="155"/>
      <c r="C4947" s="151"/>
      <c r="D4947" s="151"/>
      <c r="E4947" s="152"/>
      <c r="F4947" s="151"/>
      <c r="G4947" s="151"/>
      <c r="H4947" s="36"/>
    </row>
    <row r="4948" spans="2:8" x14ac:dyDescent="0.3">
      <c r="B4948" s="155"/>
      <c r="C4948" s="151"/>
      <c r="D4948" s="151"/>
      <c r="E4948" s="152"/>
      <c r="F4948" s="151"/>
      <c r="G4948" s="151"/>
      <c r="H4948" s="36"/>
    </row>
    <row r="4949" spans="2:8" x14ac:dyDescent="0.3">
      <c r="B4949" s="155"/>
      <c r="C4949" s="151"/>
      <c r="D4949" s="151"/>
      <c r="E4949" s="152"/>
      <c r="F4949" s="151"/>
      <c r="G4949" s="151"/>
      <c r="H4949" s="36"/>
    </row>
    <row r="4950" spans="2:8" x14ac:dyDescent="0.3">
      <c r="B4950" s="155"/>
      <c r="C4950" s="151"/>
      <c r="D4950" s="151"/>
      <c r="E4950" s="152"/>
      <c r="F4950" s="151"/>
      <c r="G4950" s="151"/>
      <c r="H4950" s="36"/>
    </row>
    <row r="4951" spans="2:8" x14ac:dyDescent="0.3">
      <c r="B4951" s="155"/>
      <c r="C4951" s="151"/>
      <c r="D4951" s="151"/>
      <c r="E4951" s="152"/>
      <c r="F4951" s="151"/>
      <c r="G4951" s="151"/>
      <c r="H4951" s="36"/>
    </row>
    <row r="4952" spans="2:8" x14ac:dyDescent="0.3">
      <c r="B4952" s="155"/>
      <c r="C4952" s="151"/>
      <c r="D4952" s="151"/>
      <c r="E4952" s="152"/>
      <c r="F4952" s="151"/>
      <c r="G4952" s="151"/>
      <c r="H4952" s="36"/>
    </row>
    <row r="4953" spans="2:8" x14ac:dyDescent="0.3">
      <c r="B4953" s="155"/>
      <c r="C4953" s="151"/>
      <c r="D4953" s="151"/>
      <c r="E4953" s="152"/>
      <c r="F4953" s="151"/>
      <c r="G4953" s="151"/>
      <c r="H4953" s="36"/>
    </row>
    <row r="4954" spans="2:8" x14ac:dyDescent="0.3">
      <c r="B4954" s="155"/>
      <c r="C4954" s="151"/>
      <c r="D4954" s="151"/>
      <c r="E4954" s="152"/>
      <c r="F4954" s="151"/>
      <c r="G4954" s="151"/>
      <c r="H4954" s="36"/>
    </row>
    <row r="4955" spans="2:8" x14ac:dyDescent="0.3">
      <c r="B4955" s="155"/>
      <c r="C4955" s="151"/>
      <c r="D4955" s="151"/>
      <c r="E4955" s="152"/>
      <c r="F4955" s="151"/>
      <c r="G4955" s="151"/>
      <c r="H4955" s="36"/>
    </row>
    <row r="4956" spans="2:8" x14ac:dyDescent="0.3">
      <c r="B4956" s="155"/>
      <c r="C4956" s="151"/>
      <c r="D4956" s="151"/>
      <c r="E4956" s="152"/>
      <c r="F4956" s="151"/>
      <c r="G4956" s="151"/>
      <c r="H4956" s="36"/>
    </row>
    <row r="4957" spans="2:8" x14ac:dyDescent="0.3">
      <c r="B4957" s="155"/>
      <c r="C4957" s="151"/>
      <c r="D4957" s="151"/>
      <c r="E4957" s="152"/>
      <c r="F4957" s="151"/>
      <c r="G4957" s="151"/>
      <c r="H4957" s="36"/>
    </row>
    <row r="4958" spans="2:8" x14ac:dyDescent="0.3">
      <c r="B4958" s="155"/>
      <c r="C4958" s="151"/>
      <c r="D4958" s="151"/>
      <c r="E4958" s="152"/>
      <c r="F4958" s="151"/>
      <c r="G4958" s="151"/>
      <c r="H4958" s="36"/>
    </row>
    <row r="4959" spans="2:8" x14ac:dyDescent="0.3">
      <c r="B4959" s="155"/>
      <c r="C4959" s="151"/>
      <c r="D4959" s="151"/>
      <c r="E4959" s="152"/>
      <c r="F4959" s="151"/>
      <c r="G4959" s="151"/>
      <c r="H4959" s="36"/>
    </row>
    <row r="4960" spans="2:8" x14ac:dyDescent="0.3">
      <c r="B4960" s="155"/>
      <c r="C4960" s="151"/>
      <c r="D4960" s="151"/>
      <c r="E4960" s="152"/>
      <c r="F4960" s="151"/>
      <c r="G4960" s="151"/>
      <c r="H4960" s="36"/>
    </row>
    <row r="4961" spans="2:8" x14ac:dyDescent="0.3">
      <c r="B4961" s="155"/>
      <c r="C4961" s="151"/>
      <c r="D4961" s="151"/>
      <c r="E4961" s="152"/>
      <c r="F4961" s="151"/>
      <c r="G4961" s="151"/>
      <c r="H4961" s="36"/>
    </row>
    <row r="4962" spans="2:8" x14ac:dyDescent="0.3">
      <c r="B4962" s="155"/>
      <c r="C4962" s="151"/>
      <c r="D4962" s="151"/>
      <c r="E4962" s="152"/>
      <c r="F4962" s="151"/>
      <c r="G4962" s="151"/>
      <c r="H4962" s="36"/>
    </row>
    <row r="4963" spans="2:8" x14ac:dyDescent="0.3">
      <c r="B4963" s="155"/>
      <c r="C4963" s="151"/>
      <c r="D4963" s="151"/>
      <c r="E4963" s="152"/>
      <c r="F4963" s="151"/>
      <c r="G4963" s="151"/>
      <c r="H4963" s="36"/>
    </row>
    <row r="4964" spans="2:8" x14ac:dyDescent="0.3">
      <c r="B4964" s="155"/>
      <c r="C4964" s="151"/>
      <c r="D4964" s="151"/>
      <c r="E4964" s="152"/>
      <c r="F4964" s="151"/>
      <c r="G4964" s="151"/>
      <c r="H4964" s="36"/>
    </row>
    <row r="4965" spans="2:8" x14ac:dyDescent="0.3">
      <c r="B4965" s="155"/>
      <c r="C4965" s="151"/>
      <c r="D4965" s="151"/>
      <c r="E4965" s="152"/>
      <c r="F4965" s="151"/>
      <c r="G4965" s="151"/>
      <c r="H4965" s="36"/>
    </row>
    <row r="4966" spans="2:8" x14ac:dyDescent="0.3">
      <c r="B4966" s="155"/>
      <c r="C4966" s="151"/>
      <c r="D4966" s="151"/>
      <c r="E4966" s="152"/>
      <c r="F4966" s="151"/>
      <c r="G4966" s="151"/>
      <c r="H4966" s="36"/>
    </row>
    <row r="4967" spans="2:8" x14ac:dyDescent="0.3">
      <c r="B4967" s="155"/>
      <c r="C4967" s="151"/>
      <c r="D4967" s="151"/>
      <c r="E4967" s="152"/>
      <c r="F4967" s="151"/>
      <c r="G4967" s="151"/>
      <c r="H4967" s="36"/>
    </row>
    <row r="4968" spans="2:8" x14ac:dyDescent="0.3">
      <c r="B4968" s="155"/>
      <c r="C4968" s="151"/>
      <c r="D4968" s="151"/>
      <c r="E4968" s="152"/>
      <c r="F4968" s="151"/>
      <c r="G4968" s="151"/>
      <c r="H4968" s="36"/>
    </row>
    <row r="4969" spans="2:8" x14ac:dyDescent="0.3">
      <c r="B4969" s="155"/>
      <c r="C4969" s="151"/>
      <c r="D4969" s="151"/>
      <c r="E4969" s="152"/>
      <c r="F4969" s="151"/>
      <c r="G4969" s="151"/>
      <c r="H4969" s="36"/>
    </row>
    <row r="4970" spans="2:8" x14ac:dyDescent="0.3">
      <c r="B4970" s="155"/>
      <c r="C4970" s="151"/>
      <c r="D4970" s="151"/>
      <c r="E4970" s="152"/>
      <c r="F4970" s="151"/>
      <c r="G4970" s="151"/>
      <c r="H4970" s="36"/>
    </row>
    <row r="4971" spans="2:8" x14ac:dyDescent="0.3">
      <c r="B4971" s="155"/>
      <c r="C4971" s="151"/>
      <c r="D4971" s="151"/>
      <c r="E4971" s="152"/>
      <c r="F4971" s="151"/>
      <c r="G4971" s="151"/>
      <c r="H4971" s="36"/>
    </row>
    <row r="4972" spans="2:8" x14ac:dyDescent="0.3">
      <c r="B4972" s="155"/>
      <c r="C4972" s="151"/>
      <c r="D4972" s="151"/>
      <c r="E4972" s="152"/>
      <c r="F4972" s="151"/>
      <c r="G4972" s="151"/>
      <c r="H4972" s="36"/>
    </row>
    <row r="4973" spans="2:8" x14ac:dyDescent="0.3">
      <c r="B4973" s="155"/>
      <c r="C4973" s="151"/>
      <c r="D4973" s="151"/>
      <c r="E4973" s="152"/>
      <c r="F4973" s="151"/>
      <c r="G4973" s="151"/>
      <c r="H4973" s="36"/>
    </row>
    <row r="4974" spans="2:8" x14ac:dyDescent="0.3">
      <c r="B4974" s="155"/>
      <c r="C4974" s="151"/>
      <c r="D4974" s="151"/>
      <c r="E4974" s="152"/>
      <c r="F4974" s="151"/>
      <c r="G4974" s="151"/>
      <c r="H4974" s="36"/>
    </row>
    <row r="4975" spans="2:8" x14ac:dyDescent="0.3">
      <c r="B4975" s="155"/>
      <c r="C4975" s="151"/>
      <c r="D4975" s="151"/>
      <c r="E4975" s="152"/>
      <c r="F4975" s="151"/>
      <c r="G4975" s="151"/>
      <c r="H4975" s="36"/>
    </row>
    <row r="4976" spans="2:8" x14ac:dyDescent="0.3">
      <c r="B4976" s="155"/>
      <c r="C4976" s="151"/>
      <c r="D4976" s="151"/>
      <c r="E4976" s="152"/>
      <c r="F4976" s="151"/>
      <c r="G4976" s="151"/>
      <c r="H4976" s="36"/>
    </row>
    <row r="4977" spans="2:8" x14ac:dyDescent="0.3">
      <c r="B4977" s="155"/>
      <c r="C4977" s="151"/>
      <c r="D4977" s="151"/>
      <c r="E4977" s="152"/>
      <c r="F4977" s="151"/>
      <c r="G4977" s="151"/>
      <c r="H4977" s="36"/>
    </row>
    <row r="4978" spans="2:8" x14ac:dyDescent="0.3">
      <c r="B4978" s="155"/>
      <c r="C4978" s="151"/>
      <c r="D4978" s="151"/>
      <c r="E4978" s="152"/>
      <c r="F4978" s="151"/>
      <c r="G4978" s="151"/>
      <c r="H4978" s="36"/>
    </row>
    <row r="4979" spans="2:8" x14ac:dyDescent="0.3">
      <c r="B4979" s="155"/>
      <c r="C4979" s="151"/>
      <c r="D4979" s="151"/>
      <c r="E4979" s="152"/>
      <c r="F4979" s="151"/>
      <c r="G4979" s="151"/>
      <c r="H4979" s="36"/>
    </row>
    <row r="4980" spans="2:8" x14ac:dyDescent="0.3">
      <c r="B4980" s="155"/>
      <c r="C4980" s="151"/>
      <c r="D4980" s="151"/>
      <c r="E4980" s="152"/>
      <c r="F4980" s="151"/>
      <c r="G4980" s="151"/>
      <c r="H4980" s="36"/>
    </row>
    <row r="4981" spans="2:8" x14ac:dyDescent="0.3">
      <c r="B4981" s="155"/>
      <c r="C4981" s="151"/>
      <c r="D4981" s="151"/>
      <c r="E4981" s="152"/>
      <c r="F4981" s="151"/>
      <c r="G4981" s="151"/>
      <c r="H4981" s="36"/>
    </row>
    <row r="4982" spans="2:8" x14ac:dyDescent="0.3">
      <c r="B4982" s="155"/>
      <c r="C4982" s="151"/>
      <c r="D4982" s="151"/>
      <c r="E4982" s="152"/>
      <c r="F4982" s="151"/>
      <c r="G4982" s="151"/>
      <c r="H4982" s="36"/>
    </row>
    <row r="4983" spans="2:8" x14ac:dyDescent="0.3">
      <c r="B4983" s="155"/>
      <c r="C4983" s="151"/>
      <c r="D4983" s="151"/>
      <c r="E4983" s="152"/>
      <c r="F4983" s="151"/>
      <c r="G4983" s="151"/>
      <c r="H4983" s="36"/>
    </row>
    <row r="4984" spans="2:8" x14ac:dyDescent="0.3">
      <c r="B4984" s="155"/>
      <c r="C4984" s="151"/>
      <c r="D4984" s="151"/>
      <c r="E4984" s="152"/>
      <c r="F4984" s="151"/>
      <c r="G4984" s="151"/>
      <c r="H4984" s="36"/>
    </row>
    <row r="4985" spans="2:8" x14ac:dyDescent="0.3">
      <c r="B4985" s="155"/>
      <c r="C4985" s="151"/>
      <c r="D4985" s="151"/>
      <c r="E4985" s="152"/>
      <c r="F4985" s="151"/>
      <c r="G4985" s="151"/>
      <c r="H4985" s="36"/>
    </row>
    <row r="4986" spans="2:8" x14ac:dyDescent="0.3">
      <c r="B4986" s="155"/>
      <c r="C4986" s="151"/>
      <c r="D4986" s="151"/>
      <c r="E4986" s="152"/>
      <c r="F4986" s="151"/>
      <c r="G4986" s="151"/>
      <c r="H4986" s="36"/>
    </row>
    <row r="4987" spans="2:8" x14ac:dyDescent="0.3">
      <c r="B4987" s="155"/>
      <c r="C4987" s="151"/>
      <c r="D4987" s="151"/>
      <c r="E4987" s="152"/>
      <c r="F4987" s="151"/>
      <c r="G4987" s="151"/>
      <c r="H4987" s="36"/>
    </row>
    <row r="4988" spans="2:8" x14ac:dyDescent="0.3">
      <c r="B4988" s="155"/>
      <c r="C4988" s="151"/>
      <c r="D4988" s="151"/>
      <c r="E4988" s="152"/>
      <c r="F4988" s="151"/>
      <c r="G4988" s="151"/>
      <c r="H4988" s="36"/>
    </row>
    <row r="4989" spans="2:8" x14ac:dyDescent="0.3">
      <c r="B4989" s="155"/>
      <c r="C4989" s="151"/>
      <c r="D4989" s="151"/>
      <c r="E4989" s="152"/>
      <c r="F4989" s="151"/>
      <c r="G4989" s="151"/>
      <c r="H4989" s="36"/>
    </row>
    <row r="4990" spans="2:8" x14ac:dyDescent="0.3">
      <c r="B4990" s="155"/>
      <c r="C4990" s="151"/>
      <c r="D4990" s="151"/>
      <c r="E4990" s="152"/>
      <c r="F4990" s="151"/>
      <c r="G4990" s="151"/>
      <c r="H4990" s="36"/>
    </row>
    <row r="4991" spans="2:8" x14ac:dyDescent="0.3">
      <c r="B4991" s="155"/>
      <c r="C4991" s="151"/>
      <c r="D4991" s="151"/>
      <c r="E4991" s="152"/>
      <c r="F4991" s="151"/>
      <c r="G4991" s="151"/>
      <c r="H4991" s="36"/>
    </row>
    <row r="4992" spans="2:8" x14ac:dyDescent="0.3">
      <c r="B4992" s="155"/>
      <c r="C4992" s="151"/>
      <c r="D4992" s="151"/>
      <c r="E4992" s="152"/>
      <c r="F4992" s="151"/>
      <c r="G4992" s="151"/>
      <c r="H4992" s="36"/>
    </row>
    <row r="4993" spans="2:8" x14ac:dyDescent="0.3">
      <c r="B4993" s="155"/>
      <c r="C4993" s="151"/>
      <c r="D4993" s="151"/>
      <c r="E4993" s="152"/>
      <c r="F4993" s="151"/>
      <c r="G4993" s="151"/>
      <c r="H4993" s="36"/>
    </row>
    <row r="4994" spans="2:8" x14ac:dyDescent="0.3">
      <c r="B4994" s="155"/>
      <c r="C4994" s="151"/>
      <c r="D4994" s="151"/>
      <c r="E4994" s="152"/>
      <c r="F4994" s="151"/>
      <c r="G4994" s="151"/>
      <c r="H4994" s="36"/>
    </row>
    <row r="4995" spans="2:8" x14ac:dyDescent="0.3">
      <c r="B4995" s="155"/>
      <c r="C4995" s="151"/>
      <c r="D4995" s="151"/>
      <c r="E4995" s="152"/>
      <c r="F4995" s="151"/>
      <c r="G4995" s="151"/>
      <c r="H4995" s="36"/>
    </row>
    <row r="4996" spans="2:8" x14ac:dyDescent="0.3">
      <c r="B4996" s="155"/>
      <c r="C4996" s="151"/>
      <c r="D4996" s="151"/>
      <c r="E4996" s="152"/>
      <c r="F4996" s="151"/>
      <c r="G4996" s="151"/>
      <c r="H4996" s="36"/>
    </row>
    <row r="4997" spans="2:8" x14ac:dyDescent="0.3">
      <c r="B4997" s="155"/>
      <c r="C4997" s="151"/>
      <c r="D4997" s="151"/>
      <c r="E4997" s="152"/>
      <c r="F4997" s="151"/>
      <c r="G4997" s="151"/>
      <c r="H4997" s="36"/>
    </row>
    <row r="4998" spans="2:8" x14ac:dyDescent="0.3">
      <c r="B4998" s="155"/>
      <c r="C4998" s="151"/>
      <c r="D4998" s="151"/>
      <c r="E4998" s="152"/>
      <c r="F4998" s="151"/>
      <c r="G4998" s="151"/>
      <c r="H4998" s="36"/>
    </row>
    <row r="4999" spans="2:8" x14ac:dyDescent="0.3">
      <c r="B4999" s="155"/>
      <c r="C4999" s="151"/>
      <c r="D4999" s="151"/>
      <c r="E4999" s="152"/>
      <c r="F4999" s="151"/>
      <c r="G4999" s="151"/>
      <c r="H4999" s="36"/>
    </row>
    <row r="5000" spans="2:8" x14ac:dyDescent="0.3">
      <c r="B5000" s="155"/>
      <c r="C5000" s="151"/>
      <c r="D5000" s="151"/>
      <c r="E5000" s="152"/>
      <c r="F5000" s="151"/>
      <c r="G5000" s="151"/>
      <c r="H5000" s="36"/>
    </row>
    <row r="5001" spans="2:8" x14ac:dyDescent="0.3">
      <c r="B5001" s="155"/>
      <c r="C5001" s="151"/>
      <c r="D5001" s="151"/>
      <c r="E5001" s="152"/>
      <c r="F5001" s="151"/>
      <c r="G5001" s="151"/>
      <c r="H5001" s="36"/>
    </row>
    <row r="5002" spans="2:8" x14ac:dyDescent="0.3">
      <c r="B5002" s="155"/>
      <c r="C5002" s="151"/>
      <c r="D5002" s="151"/>
      <c r="E5002" s="152"/>
      <c r="F5002" s="151"/>
      <c r="G5002" s="151"/>
      <c r="H5002" s="36"/>
    </row>
    <row r="5003" spans="2:8" x14ac:dyDescent="0.3">
      <c r="B5003" s="155"/>
      <c r="C5003" s="151"/>
      <c r="D5003" s="151"/>
      <c r="E5003" s="152"/>
      <c r="F5003" s="151"/>
      <c r="G5003" s="151"/>
      <c r="H5003" s="36"/>
    </row>
    <row r="5004" spans="2:8" x14ac:dyDescent="0.3">
      <c r="B5004" s="155"/>
      <c r="C5004" s="151"/>
      <c r="D5004" s="151"/>
      <c r="E5004" s="152"/>
      <c r="F5004" s="151"/>
      <c r="G5004" s="151"/>
      <c r="H5004" s="36"/>
    </row>
    <row r="5005" spans="2:8" x14ac:dyDescent="0.3">
      <c r="B5005" s="155"/>
      <c r="C5005" s="151"/>
      <c r="D5005" s="151"/>
      <c r="E5005" s="152"/>
      <c r="F5005" s="151"/>
      <c r="G5005" s="151"/>
      <c r="H5005" s="36"/>
    </row>
    <row r="5006" spans="2:8" x14ac:dyDescent="0.3">
      <c r="B5006" s="155"/>
      <c r="C5006" s="151"/>
      <c r="D5006" s="151"/>
      <c r="E5006" s="152"/>
      <c r="F5006" s="151"/>
      <c r="G5006" s="151"/>
      <c r="H5006" s="36"/>
    </row>
    <row r="5007" spans="2:8" x14ac:dyDescent="0.3">
      <c r="B5007" s="155"/>
      <c r="C5007" s="151"/>
      <c r="D5007" s="151"/>
      <c r="E5007" s="152"/>
      <c r="F5007" s="151"/>
      <c r="G5007" s="151"/>
      <c r="H5007" s="36"/>
    </row>
    <row r="5008" spans="2:8" x14ac:dyDescent="0.3">
      <c r="B5008" s="155"/>
      <c r="C5008" s="151"/>
      <c r="D5008" s="151"/>
      <c r="E5008" s="152"/>
      <c r="F5008" s="151"/>
      <c r="G5008" s="151"/>
      <c r="H5008" s="36"/>
    </row>
    <row r="5009" spans="2:8" x14ac:dyDescent="0.3">
      <c r="B5009" s="155"/>
      <c r="C5009" s="151"/>
      <c r="D5009" s="151"/>
      <c r="E5009" s="152"/>
      <c r="F5009" s="151"/>
      <c r="G5009" s="151"/>
      <c r="H5009" s="36"/>
    </row>
    <row r="5010" spans="2:8" x14ac:dyDescent="0.3">
      <c r="B5010" s="155"/>
      <c r="C5010" s="151"/>
      <c r="D5010" s="151"/>
      <c r="E5010" s="152"/>
      <c r="F5010" s="151"/>
      <c r="G5010" s="151"/>
      <c r="H5010" s="36"/>
    </row>
    <row r="5011" spans="2:8" x14ac:dyDescent="0.3">
      <c r="B5011" s="155"/>
      <c r="C5011" s="151"/>
      <c r="D5011" s="151"/>
      <c r="E5011" s="152"/>
      <c r="F5011" s="151"/>
      <c r="G5011" s="151"/>
      <c r="H5011" s="36"/>
    </row>
    <row r="5012" spans="2:8" x14ac:dyDescent="0.3">
      <c r="B5012" s="155"/>
      <c r="C5012" s="151"/>
      <c r="D5012" s="151"/>
      <c r="E5012" s="152"/>
      <c r="F5012" s="151"/>
      <c r="G5012" s="151"/>
      <c r="H5012" s="36"/>
    </row>
    <row r="5013" spans="2:8" x14ac:dyDescent="0.3">
      <c r="B5013" s="155"/>
      <c r="C5013" s="151"/>
      <c r="D5013" s="151"/>
      <c r="E5013" s="152"/>
      <c r="F5013" s="151"/>
      <c r="G5013" s="151"/>
      <c r="H5013" s="36"/>
    </row>
    <row r="5014" spans="2:8" x14ac:dyDescent="0.3">
      <c r="B5014" s="155"/>
      <c r="C5014" s="151"/>
      <c r="D5014" s="151"/>
      <c r="E5014" s="152"/>
      <c r="F5014" s="151"/>
      <c r="G5014" s="151"/>
      <c r="H5014" s="36"/>
    </row>
    <row r="5015" spans="2:8" x14ac:dyDescent="0.3">
      <c r="B5015" s="155"/>
      <c r="C5015" s="151"/>
      <c r="D5015" s="151"/>
      <c r="E5015" s="152"/>
      <c r="F5015" s="151"/>
      <c r="G5015" s="151"/>
      <c r="H5015" s="36"/>
    </row>
    <row r="5016" spans="2:8" x14ac:dyDescent="0.3">
      <c r="B5016" s="155"/>
      <c r="C5016" s="151"/>
      <c r="D5016" s="151"/>
      <c r="E5016" s="152"/>
      <c r="F5016" s="151"/>
      <c r="G5016" s="151"/>
      <c r="H5016" s="36"/>
    </row>
    <row r="5017" spans="2:8" x14ac:dyDescent="0.3">
      <c r="B5017" s="155"/>
      <c r="C5017" s="151"/>
      <c r="D5017" s="151"/>
      <c r="E5017" s="152"/>
      <c r="F5017" s="151"/>
      <c r="G5017" s="151"/>
      <c r="H5017" s="36"/>
    </row>
    <row r="5018" spans="2:8" x14ac:dyDescent="0.3">
      <c r="B5018" s="155"/>
      <c r="C5018" s="151"/>
      <c r="D5018" s="151"/>
      <c r="E5018" s="152"/>
      <c r="F5018" s="151"/>
      <c r="G5018" s="151"/>
      <c r="H5018" s="36"/>
    </row>
    <row r="5019" spans="2:8" x14ac:dyDescent="0.3">
      <c r="B5019" s="155"/>
      <c r="C5019" s="151"/>
      <c r="D5019" s="151"/>
      <c r="E5019" s="152"/>
      <c r="F5019" s="151"/>
      <c r="G5019" s="151"/>
      <c r="H5019" s="36"/>
    </row>
    <row r="5020" spans="2:8" x14ac:dyDescent="0.3">
      <c r="B5020" s="155"/>
      <c r="C5020" s="151"/>
      <c r="D5020" s="151"/>
      <c r="E5020" s="152"/>
      <c r="F5020" s="151"/>
      <c r="G5020" s="151"/>
      <c r="H5020" s="36"/>
    </row>
    <row r="5021" spans="2:8" x14ac:dyDescent="0.3">
      <c r="B5021" s="155"/>
      <c r="C5021" s="151"/>
      <c r="D5021" s="151"/>
      <c r="E5021" s="152"/>
      <c r="F5021" s="151"/>
      <c r="G5021" s="151"/>
      <c r="H5021" s="36"/>
    </row>
    <row r="5022" spans="2:8" x14ac:dyDescent="0.3">
      <c r="B5022" s="155"/>
      <c r="C5022" s="151"/>
      <c r="D5022" s="151"/>
      <c r="E5022" s="152"/>
      <c r="F5022" s="151"/>
      <c r="G5022" s="151"/>
      <c r="H5022" s="36"/>
    </row>
    <row r="5023" spans="2:8" x14ac:dyDescent="0.3">
      <c r="B5023" s="155"/>
      <c r="C5023" s="151"/>
      <c r="D5023" s="151"/>
      <c r="E5023" s="152"/>
      <c r="F5023" s="151"/>
      <c r="G5023" s="151"/>
      <c r="H5023" s="36"/>
    </row>
    <row r="5024" spans="2:8" x14ac:dyDescent="0.3">
      <c r="B5024" s="155"/>
      <c r="C5024" s="151"/>
      <c r="D5024" s="151"/>
      <c r="E5024" s="152"/>
      <c r="F5024" s="151"/>
      <c r="G5024" s="151"/>
      <c r="H5024" s="36"/>
    </row>
    <row r="5025" spans="2:8" x14ac:dyDescent="0.3">
      <c r="B5025" s="155"/>
      <c r="C5025" s="151"/>
      <c r="D5025" s="151"/>
      <c r="E5025" s="152"/>
      <c r="F5025" s="151"/>
      <c r="G5025" s="151"/>
      <c r="H5025" s="36"/>
    </row>
    <row r="5026" spans="2:8" x14ac:dyDescent="0.3">
      <c r="B5026" s="155"/>
      <c r="C5026" s="151"/>
      <c r="D5026" s="151"/>
      <c r="E5026" s="152"/>
      <c r="F5026" s="151"/>
      <c r="G5026" s="151"/>
      <c r="H5026" s="36"/>
    </row>
    <row r="5027" spans="2:8" x14ac:dyDescent="0.3">
      <c r="B5027" s="155"/>
      <c r="C5027" s="151"/>
      <c r="D5027" s="151"/>
      <c r="E5027" s="152"/>
      <c r="F5027" s="151"/>
      <c r="G5027" s="151"/>
      <c r="H5027" s="36"/>
    </row>
    <row r="5028" spans="2:8" x14ac:dyDescent="0.3">
      <c r="B5028" s="155"/>
      <c r="C5028" s="151"/>
      <c r="D5028" s="151"/>
      <c r="E5028" s="152"/>
      <c r="F5028" s="151"/>
      <c r="G5028" s="151"/>
      <c r="H5028" s="36"/>
    </row>
    <row r="5029" spans="2:8" x14ac:dyDescent="0.3">
      <c r="B5029" s="155"/>
      <c r="C5029" s="151"/>
      <c r="D5029" s="151"/>
      <c r="E5029" s="152"/>
      <c r="F5029" s="151"/>
      <c r="G5029" s="151"/>
      <c r="H5029" s="36"/>
    </row>
    <row r="5030" spans="2:8" x14ac:dyDescent="0.3">
      <c r="B5030" s="155"/>
      <c r="C5030" s="151"/>
      <c r="D5030" s="151"/>
      <c r="E5030" s="152"/>
      <c r="F5030" s="151"/>
      <c r="G5030" s="151"/>
      <c r="H5030" s="36"/>
    </row>
    <row r="5031" spans="2:8" x14ac:dyDescent="0.3">
      <c r="B5031" s="155"/>
      <c r="C5031" s="151"/>
      <c r="D5031" s="151"/>
      <c r="E5031" s="152"/>
      <c r="F5031" s="151"/>
      <c r="G5031" s="151"/>
      <c r="H5031" s="36"/>
    </row>
    <row r="5032" spans="2:8" x14ac:dyDescent="0.3">
      <c r="B5032" s="155"/>
      <c r="C5032" s="151"/>
      <c r="D5032" s="151"/>
      <c r="E5032" s="152"/>
      <c r="F5032" s="151"/>
      <c r="G5032" s="151"/>
      <c r="H5032" s="36"/>
    </row>
    <row r="5033" spans="2:8" x14ac:dyDescent="0.3">
      <c r="B5033" s="155"/>
      <c r="C5033" s="151"/>
      <c r="D5033" s="151"/>
      <c r="E5033" s="152"/>
      <c r="F5033" s="151"/>
      <c r="G5033" s="151"/>
      <c r="H5033" s="36"/>
    </row>
    <row r="5034" spans="2:8" x14ac:dyDescent="0.3">
      <c r="B5034" s="155"/>
      <c r="C5034" s="151"/>
      <c r="D5034" s="151"/>
      <c r="E5034" s="152"/>
      <c r="F5034" s="151"/>
      <c r="G5034" s="151"/>
      <c r="H5034" s="36"/>
    </row>
    <row r="5035" spans="2:8" x14ac:dyDescent="0.3">
      <c r="B5035" s="155"/>
      <c r="C5035" s="151"/>
      <c r="D5035" s="151"/>
      <c r="E5035" s="152"/>
      <c r="F5035" s="151"/>
      <c r="G5035" s="151"/>
      <c r="H5035" s="36"/>
    </row>
    <row r="5036" spans="2:8" x14ac:dyDescent="0.3">
      <c r="B5036" s="155"/>
      <c r="C5036" s="151"/>
      <c r="D5036" s="151"/>
      <c r="E5036" s="152"/>
      <c r="F5036" s="151"/>
      <c r="G5036" s="151"/>
      <c r="H5036" s="36"/>
    </row>
    <row r="5037" spans="2:8" x14ac:dyDescent="0.3">
      <c r="B5037" s="155"/>
      <c r="C5037" s="151"/>
      <c r="D5037" s="151"/>
      <c r="E5037" s="152"/>
      <c r="F5037" s="151"/>
      <c r="G5037" s="151"/>
      <c r="H5037" s="36"/>
    </row>
    <row r="5038" spans="2:8" x14ac:dyDescent="0.3">
      <c r="B5038" s="155"/>
      <c r="C5038" s="151"/>
      <c r="D5038" s="151"/>
      <c r="E5038" s="152"/>
      <c r="F5038" s="151"/>
      <c r="G5038" s="151"/>
      <c r="H5038" s="36"/>
    </row>
    <row r="5039" spans="2:8" x14ac:dyDescent="0.3">
      <c r="B5039" s="155"/>
      <c r="C5039" s="151"/>
      <c r="D5039" s="151"/>
      <c r="E5039" s="152"/>
      <c r="F5039" s="151"/>
      <c r="G5039" s="151"/>
      <c r="H5039" s="36"/>
    </row>
    <row r="5040" spans="2:8" x14ac:dyDescent="0.3">
      <c r="B5040" s="155"/>
      <c r="C5040" s="151"/>
      <c r="D5040" s="151"/>
      <c r="E5040" s="152"/>
      <c r="F5040" s="151"/>
      <c r="G5040" s="151"/>
      <c r="H5040" s="36"/>
    </row>
    <row r="5041" spans="2:8" x14ac:dyDescent="0.3">
      <c r="B5041" s="155"/>
      <c r="C5041" s="151"/>
      <c r="D5041" s="151"/>
      <c r="E5041" s="152"/>
      <c r="F5041" s="151"/>
      <c r="G5041" s="151"/>
      <c r="H5041" s="36"/>
    </row>
    <row r="5042" spans="2:8" x14ac:dyDescent="0.3">
      <c r="B5042" s="155"/>
      <c r="C5042" s="151"/>
      <c r="D5042" s="151"/>
      <c r="E5042" s="152"/>
      <c r="F5042" s="151"/>
      <c r="G5042" s="151"/>
      <c r="H5042" s="36"/>
    </row>
    <row r="5043" spans="2:8" x14ac:dyDescent="0.3">
      <c r="B5043" s="155"/>
      <c r="C5043" s="151"/>
      <c r="D5043" s="151"/>
      <c r="E5043" s="152"/>
      <c r="F5043" s="151"/>
      <c r="G5043" s="151"/>
      <c r="H5043" s="36"/>
    </row>
    <row r="5044" spans="2:8" x14ac:dyDescent="0.3">
      <c r="B5044" s="155"/>
      <c r="C5044" s="151"/>
      <c r="D5044" s="151"/>
      <c r="E5044" s="152"/>
      <c r="F5044" s="151"/>
      <c r="G5044" s="151"/>
      <c r="H5044" s="36"/>
    </row>
    <row r="5045" spans="2:8" x14ac:dyDescent="0.3">
      <c r="B5045" s="155"/>
      <c r="C5045" s="151"/>
      <c r="D5045" s="151"/>
      <c r="E5045" s="152"/>
      <c r="F5045" s="151"/>
      <c r="G5045" s="151"/>
      <c r="H5045" s="36"/>
    </row>
    <row r="5046" spans="2:8" x14ac:dyDescent="0.3">
      <c r="B5046" s="155"/>
      <c r="C5046" s="151"/>
      <c r="D5046" s="151"/>
      <c r="E5046" s="152"/>
      <c r="F5046" s="151"/>
      <c r="G5046" s="151"/>
      <c r="H5046" s="36"/>
    </row>
    <row r="5047" spans="2:8" x14ac:dyDescent="0.3">
      <c r="B5047" s="155"/>
      <c r="C5047" s="151"/>
      <c r="D5047" s="151"/>
      <c r="E5047" s="152"/>
      <c r="F5047" s="151"/>
      <c r="G5047" s="151"/>
      <c r="H5047" s="36"/>
    </row>
    <row r="5048" spans="2:8" x14ac:dyDescent="0.3">
      <c r="B5048" s="155"/>
      <c r="C5048" s="151"/>
      <c r="D5048" s="151"/>
      <c r="E5048" s="152"/>
      <c r="F5048" s="151"/>
      <c r="G5048" s="151"/>
      <c r="H5048" s="36"/>
    </row>
    <row r="5049" spans="2:8" x14ac:dyDescent="0.3">
      <c r="B5049" s="155"/>
      <c r="C5049" s="151"/>
      <c r="D5049" s="151"/>
      <c r="E5049" s="152"/>
      <c r="F5049" s="151"/>
      <c r="G5049" s="151"/>
      <c r="H5049" s="36"/>
    </row>
    <row r="5050" spans="2:8" x14ac:dyDescent="0.3">
      <c r="B5050" s="155"/>
      <c r="C5050" s="151"/>
      <c r="D5050" s="151"/>
      <c r="E5050" s="152"/>
      <c r="F5050" s="151"/>
      <c r="G5050" s="151"/>
      <c r="H5050" s="36"/>
    </row>
    <row r="5051" spans="2:8" x14ac:dyDescent="0.3">
      <c r="B5051" s="155"/>
      <c r="C5051" s="151"/>
      <c r="D5051" s="151"/>
      <c r="E5051" s="152"/>
      <c r="F5051" s="151"/>
      <c r="G5051" s="151"/>
      <c r="H5051" s="36"/>
    </row>
    <row r="5052" spans="2:8" x14ac:dyDescent="0.3">
      <c r="B5052" s="155"/>
      <c r="C5052" s="151"/>
      <c r="D5052" s="151"/>
      <c r="E5052" s="152"/>
      <c r="F5052" s="151"/>
      <c r="G5052" s="151"/>
      <c r="H5052" s="36"/>
    </row>
    <row r="5053" spans="2:8" x14ac:dyDescent="0.3">
      <c r="B5053" s="155"/>
      <c r="C5053" s="151"/>
      <c r="D5053" s="151"/>
      <c r="E5053" s="152"/>
      <c r="F5053" s="151"/>
      <c r="G5053" s="151"/>
      <c r="H5053" s="36"/>
    </row>
    <row r="5054" spans="2:8" x14ac:dyDescent="0.3">
      <c r="B5054" s="155"/>
      <c r="C5054" s="151"/>
      <c r="D5054" s="151"/>
      <c r="E5054" s="152"/>
      <c r="F5054" s="151"/>
      <c r="G5054" s="151"/>
      <c r="H5054" s="36"/>
    </row>
    <row r="5055" spans="2:8" x14ac:dyDescent="0.3">
      <c r="B5055" s="155"/>
      <c r="C5055" s="151"/>
      <c r="D5055" s="151"/>
      <c r="E5055" s="152"/>
      <c r="F5055" s="151"/>
      <c r="G5055" s="151"/>
      <c r="H5055" s="36"/>
    </row>
    <row r="5056" spans="2:8" x14ac:dyDescent="0.3">
      <c r="B5056" s="155"/>
      <c r="C5056" s="151"/>
      <c r="D5056" s="151"/>
      <c r="E5056" s="152"/>
      <c r="F5056" s="151"/>
      <c r="G5056" s="151"/>
      <c r="H5056" s="36"/>
    </row>
    <row r="5057" spans="2:8" x14ac:dyDescent="0.3">
      <c r="B5057" s="155"/>
      <c r="C5057" s="151"/>
      <c r="D5057" s="151"/>
      <c r="E5057" s="152"/>
      <c r="F5057" s="151"/>
      <c r="G5057" s="151"/>
      <c r="H5057" s="36"/>
    </row>
    <row r="5058" spans="2:8" x14ac:dyDescent="0.3">
      <c r="B5058" s="155"/>
      <c r="C5058" s="151"/>
      <c r="D5058" s="151"/>
      <c r="E5058" s="152"/>
      <c r="F5058" s="151"/>
      <c r="G5058" s="151"/>
      <c r="H5058" s="36"/>
    </row>
    <row r="5059" spans="2:8" x14ac:dyDescent="0.3">
      <c r="B5059" s="155"/>
      <c r="C5059" s="151"/>
      <c r="D5059" s="151"/>
      <c r="E5059" s="152"/>
      <c r="F5059" s="151"/>
      <c r="G5059" s="151"/>
      <c r="H5059" s="36"/>
    </row>
    <row r="5060" spans="2:8" x14ac:dyDescent="0.3">
      <c r="B5060" s="155"/>
      <c r="C5060" s="151"/>
      <c r="D5060" s="151"/>
      <c r="E5060" s="152"/>
      <c r="F5060" s="151"/>
      <c r="G5060" s="151"/>
      <c r="H5060" s="36"/>
    </row>
    <row r="5061" spans="2:8" x14ac:dyDescent="0.3">
      <c r="B5061" s="155"/>
      <c r="C5061" s="151"/>
      <c r="D5061" s="151"/>
      <c r="E5061" s="152"/>
      <c r="F5061" s="151"/>
      <c r="G5061" s="151"/>
      <c r="H5061" s="36"/>
    </row>
    <row r="5062" spans="2:8" x14ac:dyDescent="0.3">
      <c r="B5062" s="155"/>
      <c r="C5062" s="151"/>
      <c r="D5062" s="151"/>
      <c r="E5062" s="152"/>
      <c r="F5062" s="151"/>
      <c r="G5062" s="151"/>
      <c r="H5062" s="36"/>
    </row>
    <row r="5063" spans="2:8" x14ac:dyDescent="0.3">
      <c r="B5063" s="155"/>
      <c r="C5063" s="151"/>
      <c r="D5063" s="151"/>
      <c r="E5063" s="152"/>
      <c r="F5063" s="151"/>
      <c r="G5063" s="151"/>
      <c r="H5063" s="36"/>
    </row>
    <row r="5064" spans="2:8" x14ac:dyDescent="0.3">
      <c r="B5064" s="155"/>
      <c r="C5064" s="151"/>
      <c r="D5064" s="151"/>
      <c r="E5064" s="152"/>
      <c r="F5064" s="151"/>
      <c r="G5064" s="151"/>
      <c r="H5064" s="36"/>
    </row>
    <row r="5065" spans="2:8" x14ac:dyDescent="0.3">
      <c r="B5065" s="155"/>
      <c r="C5065" s="151"/>
      <c r="D5065" s="151"/>
      <c r="E5065" s="152"/>
      <c r="F5065" s="151"/>
      <c r="G5065" s="151"/>
      <c r="H5065" s="36"/>
    </row>
    <row r="5066" spans="2:8" x14ac:dyDescent="0.3">
      <c r="B5066" s="155"/>
      <c r="C5066" s="151"/>
      <c r="D5066" s="151"/>
      <c r="E5066" s="152"/>
      <c r="F5066" s="151"/>
      <c r="G5066" s="151"/>
      <c r="H5066" s="36"/>
    </row>
    <row r="5067" spans="2:8" x14ac:dyDescent="0.3">
      <c r="B5067" s="155"/>
      <c r="C5067" s="151"/>
      <c r="D5067" s="151"/>
      <c r="E5067" s="152"/>
      <c r="F5067" s="151"/>
      <c r="G5067" s="151"/>
      <c r="H5067" s="36"/>
    </row>
    <row r="5068" spans="2:8" x14ac:dyDescent="0.3">
      <c r="B5068" s="155"/>
      <c r="C5068" s="151"/>
      <c r="D5068" s="151"/>
      <c r="E5068" s="152"/>
      <c r="F5068" s="151"/>
      <c r="G5068" s="151"/>
      <c r="H5068" s="36"/>
    </row>
    <row r="5069" spans="2:8" x14ac:dyDescent="0.3">
      <c r="B5069" s="155"/>
      <c r="C5069" s="151"/>
      <c r="D5069" s="151"/>
      <c r="E5069" s="152"/>
      <c r="F5069" s="151"/>
      <c r="G5069" s="151"/>
      <c r="H5069" s="36"/>
    </row>
    <row r="5070" spans="2:8" x14ac:dyDescent="0.3">
      <c r="B5070" s="155"/>
      <c r="C5070" s="151"/>
      <c r="D5070" s="151"/>
      <c r="E5070" s="152"/>
      <c r="F5070" s="151"/>
      <c r="G5070" s="151"/>
      <c r="H5070" s="36"/>
    </row>
    <row r="5071" spans="2:8" x14ac:dyDescent="0.3">
      <c r="B5071" s="155"/>
      <c r="C5071" s="151"/>
      <c r="D5071" s="151"/>
      <c r="E5071" s="152"/>
      <c r="F5071" s="151"/>
      <c r="G5071" s="151"/>
      <c r="H5071" s="36"/>
    </row>
    <row r="5072" spans="2:8" x14ac:dyDescent="0.3">
      <c r="B5072" s="155"/>
      <c r="C5072" s="151"/>
      <c r="D5072" s="151"/>
      <c r="E5072" s="152"/>
      <c r="F5072" s="151"/>
      <c r="G5072" s="151"/>
      <c r="H5072" s="36"/>
    </row>
    <row r="5073" spans="2:8" x14ac:dyDescent="0.3">
      <c r="B5073" s="155"/>
      <c r="C5073" s="151"/>
      <c r="D5073" s="151"/>
      <c r="E5073" s="152"/>
      <c r="F5073" s="151"/>
      <c r="G5073" s="151"/>
      <c r="H5073" s="36"/>
    </row>
    <row r="5074" spans="2:8" x14ac:dyDescent="0.3">
      <c r="B5074" s="155"/>
      <c r="C5074" s="151"/>
      <c r="D5074" s="151"/>
      <c r="E5074" s="152"/>
      <c r="F5074" s="151"/>
      <c r="G5074" s="151"/>
      <c r="H5074" s="36"/>
    </row>
    <row r="5075" spans="2:8" x14ac:dyDescent="0.3">
      <c r="B5075" s="155"/>
      <c r="C5075" s="151"/>
      <c r="D5075" s="151"/>
      <c r="E5075" s="152"/>
      <c r="F5075" s="151"/>
      <c r="G5075" s="151"/>
      <c r="H5075" s="36"/>
    </row>
    <row r="5076" spans="2:8" x14ac:dyDescent="0.3">
      <c r="B5076" s="155"/>
      <c r="C5076" s="151"/>
      <c r="D5076" s="151"/>
      <c r="E5076" s="152"/>
      <c r="F5076" s="151"/>
      <c r="G5076" s="151"/>
      <c r="H5076" s="36"/>
    </row>
    <row r="5077" spans="2:8" x14ac:dyDescent="0.3">
      <c r="B5077" s="155"/>
      <c r="C5077" s="151"/>
      <c r="D5077" s="151"/>
      <c r="E5077" s="152"/>
      <c r="F5077" s="151"/>
      <c r="G5077" s="151"/>
      <c r="H5077" s="36"/>
    </row>
    <row r="5078" spans="2:8" x14ac:dyDescent="0.3">
      <c r="B5078" s="155"/>
      <c r="C5078" s="151"/>
      <c r="D5078" s="151"/>
      <c r="E5078" s="152"/>
      <c r="F5078" s="151"/>
      <c r="G5078" s="151"/>
      <c r="H5078" s="36"/>
    </row>
    <row r="5079" spans="2:8" x14ac:dyDescent="0.3">
      <c r="B5079" s="155"/>
      <c r="C5079" s="151"/>
      <c r="D5079" s="151"/>
      <c r="E5079" s="152"/>
      <c r="F5079" s="151"/>
      <c r="G5079" s="151"/>
      <c r="H5079" s="36"/>
    </row>
    <row r="5080" spans="2:8" x14ac:dyDescent="0.3">
      <c r="B5080" s="155"/>
      <c r="C5080" s="151"/>
      <c r="D5080" s="151"/>
      <c r="E5080" s="152"/>
      <c r="F5080" s="151"/>
      <c r="G5080" s="151"/>
      <c r="H5080" s="36"/>
    </row>
    <row r="5081" spans="2:8" x14ac:dyDescent="0.3">
      <c r="B5081" s="155"/>
      <c r="C5081" s="151"/>
      <c r="D5081" s="151"/>
      <c r="E5081" s="152"/>
      <c r="F5081" s="151"/>
      <c r="G5081" s="151"/>
      <c r="H5081" s="36"/>
    </row>
    <row r="5082" spans="2:8" x14ac:dyDescent="0.3">
      <c r="B5082" s="155"/>
      <c r="C5082" s="151"/>
      <c r="D5082" s="151"/>
      <c r="E5082" s="152"/>
      <c r="F5082" s="151"/>
      <c r="G5082" s="151"/>
      <c r="H5082" s="36"/>
    </row>
    <row r="5083" spans="2:8" x14ac:dyDescent="0.3">
      <c r="B5083" s="155"/>
      <c r="C5083" s="151"/>
      <c r="D5083" s="151"/>
      <c r="E5083" s="152"/>
      <c r="F5083" s="151"/>
      <c r="G5083" s="151"/>
      <c r="H5083" s="36"/>
    </row>
    <row r="5084" spans="2:8" x14ac:dyDescent="0.3">
      <c r="B5084" s="155"/>
      <c r="C5084" s="151"/>
      <c r="D5084" s="151"/>
      <c r="E5084" s="152"/>
      <c r="F5084" s="151"/>
      <c r="G5084" s="151"/>
      <c r="H5084" s="36"/>
    </row>
    <row r="5085" spans="2:8" x14ac:dyDescent="0.3">
      <c r="B5085" s="155"/>
      <c r="C5085" s="151"/>
      <c r="D5085" s="151"/>
      <c r="E5085" s="152"/>
      <c r="F5085" s="151"/>
      <c r="G5085" s="151"/>
      <c r="H5085" s="36"/>
    </row>
    <row r="5086" spans="2:8" x14ac:dyDescent="0.3">
      <c r="B5086" s="155"/>
      <c r="C5086" s="151"/>
      <c r="D5086" s="151"/>
      <c r="E5086" s="152"/>
      <c r="F5086" s="151"/>
      <c r="G5086" s="151"/>
      <c r="H5086" s="36"/>
    </row>
    <row r="5087" spans="2:8" x14ac:dyDescent="0.3">
      <c r="B5087" s="155"/>
      <c r="C5087" s="151"/>
      <c r="D5087" s="151"/>
      <c r="E5087" s="152"/>
      <c r="F5087" s="151"/>
      <c r="G5087" s="151"/>
      <c r="H5087" s="36"/>
    </row>
    <row r="5088" spans="2:8" x14ac:dyDescent="0.3">
      <c r="B5088" s="155"/>
      <c r="C5088" s="151"/>
      <c r="D5088" s="151"/>
      <c r="E5088" s="152"/>
      <c r="F5088" s="151"/>
      <c r="G5088" s="151"/>
      <c r="H5088" s="36"/>
    </row>
    <row r="5089" spans="2:8" x14ac:dyDescent="0.3">
      <c r="B5089" s="155"/>
      <c r="C5089" s="151"/>
      <c r="D5089" s="151"/>
      <c r="E5089" s="152"/>
      <c r="F5089" s="151"/>
      <c r="G5089" s="151"/>
      <c r="H5089" s="36"/>
    </row>
    <row r="5090" spans="2:8" x14ac:dyDescent="0.3">
      <c r="B5090" s="155"/>
      <c r="C5090" s="151"/>
      <c r="D5090" s="151"/>
      <c r="E5090" s="152"/>
      <c r="F5090" s="151"/>
      <c r="G5090" s="151"/>
      <c r="H5090" s="36"/>
    </row>
    <row r="5091" spans="2:8" x14ac:dyDescent="0.3">
      <c r="B5091" s="155"/>
      <c r="C5091" s="151"/>
      <c r="D5091" s="151"/>
      <c r="E5091" s="152"/>
      <c r="F5091" s="151"/>
      <c r="G5091" s="151"/>
      <c r="H5091" s="36"/>
    </row>
    <row r="5092" spans="2:8" x14ac:dyDescent="0.3">
      <c r="B5092" s="155"/>
      <c r="C5092" s="151"/>
      <c r="D5092" s="151"/>
      <c r="E5092" s="152"/>
      <c r="F5092" s="151"/>
      <c r="G5092" s="151"/>
      <c r="H5092" s="36"/>
    </row>
    <row r="5093" spans="2:8" x14ac:dyDescent="0.3">
      <c r="B5093" s="155"/>
      <c r="C5093" s="151"/>
      <c r="D5093" s="151"/>
      <c r="E5093" s="152"/>
      <c r="F5093" s="151"/>
      <c r="G5093" s="151"/>
      <c r="H5093" s="36"/>
    </row>
    <row r="5094" spans="2:8" x14ac:dyDescent="0.3">
      <c r="B5094" s="155"/>
      <c r="C5094" s="151"/>
      <c r="D5094" s="151"/>
      <c r="E5094" s="152"/>
      <c r="F5094" s="151"/>
      <c r="G5094" s="151"/>
      <c r="H5094" s="36"/>
    </row>
    <row r="5095" spans="2:8" x14ac:dyDescent="0.3">
      <c r="B5095" s="155"/>
      <c r="C5095" s="151"/>
      <c r="D5095" s="151"/>
      <c r="E5095" s="152"/>
      <c r="F5095" s="151"/>
      <c r="G5095" s="151"/>
      <c r="H5095" s="36"/>
    </row>
    <row r="5096" spans="2:8" x14ac:dyDescent="0.3">
      <c r="B5096" s="155"/>
      <c r="C5096" s="151"/>
      <c r="D5096" s="151"/>
      <c r="E5096" s="152"/>
      <c r="F5096" s="151"/>
      <c r="G5096" s="151"/>
      <c r="H5096" s="36"/>
    </row>
    <row r="5097" spans="2:8" x14ac:dyDescent="0.3">
      <c r="B5097" s="155"/>
      <c r="C5097" s="151"/>
      <c r="D5097" s="151"/>
      <c r="E5097" s="152"/>
      <c r="F5097" s="151"/>
      <c r="G5097" s="151"/>
      <c r="H5097" s="36"/>
    </row>
    <row r="5098" spans="2:8" x14ac:dyDescent="0.3">
      <c r="B5098" s="155"/>
      <c r="C5098" s="151"/>
      <c r="D5098" s="151"/>
      <c r="E5098" s="152"/>
      <c r="F5098" s="151"/>
      <c r="G5098" s="151"/>
      <c r="H5098" s="36"/>
    </row>
    <row r="5099" spans="2:8" x14ac:dyDescent="0.3">
      <c r="B5099" s="155"/>
      <c r="C5099" s="151"/>
      <c r="D5099" s="151"/>
      <c r="E5099" s="152"/>
      <c r="F5099" s="151"/>
      <c r="G5099" s="151"/>
      <c r="H5099" s="36"/>
    </row>
    <row r="5100" spans="2:8" x14ac:dyDescent="0.3">
      <c r="B5100" s="155"/>
      <c r="C5100" s="151"/>
      <c r="D5100" s="151"/>
      <c r="E5100" s="152"/>
      <c r="F5100" s="151"/>
      <c r="G5100" s="151"/>
      <c r="H5100" s="36"/>
    </row>
    <row r="5101" spans="2:8" x14ac:dyDescent="0.3">
      <c r="B5101" s="155"/>
      <c r="C5101" s="151"/>
      <c r="D5101" s="151"/>
      <c r="E5101" s="152"/>
      <c r="F5101" s="151"/>
      <c r="G5101" s="151"/>
      <c r="H5101" s="36"/>
    </row>
    <row r="5102" spans="2:8" x14ac:dyDescent="0.3">
      <c r="B5102" s="155"/>
      <c r="C5102" s="151"/>
      <c r="D5102" s="151"/>
      <c r="E5102" s="152"/>
      <c r="F5102" s="151"/>
      <c r="G5102" s="151"/>
      <c r="H5102" s="36"/>
    </row>
    <row r="5103" spans="2:8" x14ac:dyDescent="0.3">
      <c r="B5103" s="155"/>
      <c r="C5103" s="151"/>
      <c r="D5103" s="151"/>
      <c r="E5103" s="152"/>
      <c r="F5103" s="151"/>
      <c r="G5103" s="151"/>
      <c r="H5103" s="36"/>
    </row>
    <row r="5104" spans="2:8" x14ac:dyDescent="0.3">
      <c r="B5104" s="155"/>
      <c r="C5104" s="151"/>
      <c r="D5104" s="151"/>
      <c r="E5104" s="152"/>
      <c r="F5104" s="151"/>
      <c r="G5104" s="151"/>
      <c r="H5104" s="36"/>
    </row>
    <row r="5105" spans="2:8" x14ac:dyDescent="0.3">
      <c r="B5105" s="155"/>
      <c r="C5105" s="151"/>
      <c r="D5105" s="151"/>
      <c r="E5105" s="152"/>
      <c r="F5105" s="151"/>
      <c r="G5105" s="151"/>
      <c r="H5105" s="36"/>
    </row>
    <row r="5106" spans="2:8" x14ac:dyDescent="0.3">
      <c r="B5106" s="155"/>
      <c r="C5106" s="151"/>
      <c r="D5106" s="151"/>
      <c r="E5106" s="152"/>
      <c r="F5106" s="151"/>
      <c r="G5106" s="151"/>
      <c r="H5106" s="36"/>
    </row>
    <row r="5107" spans="2:8" x14ac:dyDescent="0.3">
      <c r="B5107" s="155"/>
      <c r="C5107" s="151"/>
      <c r="D5107" s="151"/>
      <c r="E5107" s="152"/>
      <c r="F5107" s="151"/>
      <c r="G5107" s="151"/>
      <c r="H5107" s="36"/>
    </row>
    <row r="5108" spans="2:8" x14ac:dyDescent="0.3">
      <c r="B5108" s="155"/>
      <c r="C5108" s="151"/>
      <c r="D5108" s="151"/>
      <c r="E5108" s="152"/>
      <c r="F5108" s="151"/>
      <c r="G5108" s="151"/>
      <c r="H5108" s="36"/>
    </row>
    <row r="5109" spans="2:8" x14ac:dyDescent="0.3">
      <c r="B5109" s="155"/>
      <c r="C5109" s="151"/>
      <c r="D5109" s="151"/>
      <c r="E5109" s="152"/>
      <c r="F5109" s="151"/>
      <c r="G5109" s="151"/>
      <c r="H5109" s="36"/>
    </row>
    <row r="5110" spans="2:8" x14ac:dyDescent="0.3">
      <c r="B5110" s="155"/>
      <c r="C5110" s="151"/>
      <c r="D5110" s="151"/>
      <c r="E5110" s="152"/>
      <c r="F5110" s="151"/>
      <c r="G5110" s="151"/>
      <c r="H5110" s="36"/>
    </row>
    <row r="5111" spans="2:8" x14ac:dyDescent="0.3">
      <c r="B5111" s="155"/>
      <c r="C5111" s="151"/>
      <c r="D5111" s="151"/>
      <c r="E5111" s="152"/>
      <c r="F5111" s="151"/>
      <c r="G5111" s="151"/>
      <c r="H5111" s="36"/>
    </row>
    <row r="5112" spans="2:8" x14ac:dyDescent="0.3">
      <c r="B5112" s="155"/>
      <c r="C5112" s="151"/>
      <c r="D5112" s="151"/>
      <c r="E5112" s="152"/>
      <c r="F5112" s="151"/>
      <c r="G5112" s="151"/>
      <c r="H5112" s="36"/>
    </row>
    <row r="5113" spans="2:8" x14ac:dyDescent="0.3">
      <c r="B5113" s="155"/>
      <c r="C5113" s="151"/>
      <c r="D5113" s="151"/>
      <c r="E5113" s="152"/>
      <c r="F5113" s="151"/>
      <c r="G5113" s="151"/>
      <c r="H5113" s="36"/>
    </row>
    <row r="5114" spans="2:8" x14ac:dyDescent="0.3">
      <c r="B5114" s="155"/>
      <c r="C5114" s="151"/>
      <c r="D5114" s="151"/>
      <c r="E5114" s="152"/>
      <c r="F5114" s="151"/>
      <c r="G5114" s="151"/>
      <c r="H5114" s="36"/>
    </row>
    <row r="5115" spans="2:8" x14ac:dyDescent="0.3">
      <c r="B5115" s="155"/>
      <c r="C5115" s="151"/>
      <c r="D5115" s="151"/>
      <c r="E5115" s="152"/>
      <c r="F5115" s="151"/>
      <c r="G5115" s="151"/>
      <c r="H5115" s="36"/>
    </row>
    <row r="5116" spans="2:8" x14ac:dyDescent="0.3">
      <c r="B5116" s="155"/>
      <c r="C5116" s="151"/>
      <c r="D5116" s="151"/>
      <c r="E5116" s="152"/>
      <c r="F5116" s="151"/>
      <c r="G5116" s="151"/>
      <c r="H5116" s="36"/>
    </row>
    <row r="5117" spans="2:8" x14ac:dyDescent="0.3">
      <c r="B5117" s="155"/>
      <c r="C5117" s="151"/>
      <c r="D5117" s="151"/>
      <c r="E5117" s="152"/>
      <c r="F5117" s="151"/>
      <c r="G5117" s="151"/>
      <c r="H5117" s="36"/>
    </row>
    <row r="5118" spans="2:8" x14ac:dyDescent="0.3">
      <c r="B5118" s="155"/>
      <c r="C5118" s="151"/>
      <c r="D5118" s="151"/>
      <c r="E5118" s="152"/>
      <c r="F5118" s="151"/>
      <c r="G5118" s="151"/>
      <c r="H5118" s="36"/>
    </row>
    <row r="5119" spans="2:8" x14ac:dyDescent="0.3">
      <c r="B5119" s="155"/>
      <c r="C5119" s="151"/>
      <c r="D5119" s="151"/>
      <c r="E5119" s="152"/>
      <c r="F5119" s="151"/>
      <c r="G5119" s="151"/>
      <c r="H5119" s="36"/>
    </row>
    <row r="5120" spans="2:8" x14ac:dyDescent="0.3">
      <c r="B5120" s="155"/>
      <c r="C5120" s="151"/>
      <c r="D5120" s="151"/>
      <c r="E5120" s="152"/>
      <c r="F5120" s="151"/>
      <c r="G5120" s="151"/>
      <c r="H5120" s="36"/>
    </row>
    <row r="5121" spans="2:8" x14ac:dyDescent="0.3">
      <c r="B5121" s="155"/>
      <c r="C5121" s="151"/>
      <c r="D5121" s="151"/>
      <c r="E5121" s="152"/>
      <c r="F5121" s="151"/>
      <c r="G5121" s="151"/>
      <c r="H5121" s="36"/>
    </row>
    <row r="5122" spans="2:8" x14ac:dyDescent="0.3">
      <c r="B5122" s="155"/>
      <c r="C5122" s="151"/>
      <c r="D5122" s="151"/>
      <c r="E5122" s="152"/>
      <c r="F5122" s="151"/>
      <c r="G5122" s="151"/>
      <c r="H5122" s="36"/>
    </row>
    <row r="5123" spans="2:8" x14ac:dyDescent="0.3">
      <c r="B5123" s="155"/>
      <c r="C5123" s="151"/>
      <c r="D5123" s="151"/>
      <c r="E5123" s="152"/>
      <c r="F5123" s="151"/>
      <c r="G5123" s="151"/>
      <c r="H5123" s="36"/>
    </row>
    <row r="5124" spans="2:8" x14ac:dyDescent="0.3">
      <c r="B5124" s="155"/>
      <c r="C5124" s="151"/>
      <c r="D5124" s="151"/>
      <c r="E5124" s="152"/>
      <c r="F5124" s="151"/>
      <c r="G5124" s="151"/>
      <c r="H5124" s="36"/>
    </row>
    <row r="5125" spans="2:8" x14ac:dyDescent="0.3">
      <c r="B5125" s="155"/>
      <c r="C5125" s="151"/>
      <c r="D5125" s="151"/>
      <c r="E5125" s="152"/>
      <c r="F5125" s="151"/>
      <c r="G5125" s="151"/>
      <c r="H5125" s="36"/>
    </row>
    <row r="5126" spans="2:8" x14ac:dyDescent="0.3">
      <c r="B5126" s="155"/>
      <c r="C5126" s="151"/>
      <c r="D5126" s="151"/>
      <c r="E5126" s="152"/>
      <c r="F5126" s="151"/>
      <c r="G5126" s="151"/>
      <c r="H5126" s="36"/>
    </row>
    <row r="5127" spans="2:8" x14ac:dyDescent="0.3">
      <c r="B5127" s="155"/>
      <c r="C5127" s="151"/>
      <c r="D5127" s="151"/>
      <c r="E5127" s="152"/>
      <c r="F5127" s="151"/>
      <c r="G5127" s="151"/>
      <c r="H5127" s="36"/>
    </row>
    <row r="5128" spans="2:8" x14ac:dyDescent="0.3">
      <c r="B5128" s="155"/>
      <c r="C5128" s="151"/>
      <c r="D5128" s="151"/>
      <c r="E5128" s="152"/>
      <c r="F5128" s="151"/>
      <c r="G5128" s="151"/>
      <c r="H5128" s="36"/>
    </row>
    <row r="5129" spans="2:8" x14ac:dyDescent="0.3">
      <c r="B5129" s="155"/>
      <c r="C5129" s="151"/>
      <c r="D5129" s="151"/>
      <c r="E5129" s="152"/>
      <c r="F5129" s="151"/>
      <c r="G5129" s="151"/>
      <c r="H5129" s="36"/>
    </row>
    <row r="5130" spans="2:8" x14ac:dyDescent="0.3">
      <c r="B5130" s="155"/>
      <c r="C5130" s="151"/>
      <c r="D5130" s="151"/>
      <c r="E5130" s="152"/>
      <c r="F5130" s="151"/>
      <c r="G5130" s="151"/>
      <c r="H5130" s="36"/>
    </row>
    <row r="5131" spans="2:8" x14ac:dyDescent="0.3">
      <c r="B5131" s="155"/>
      <c r="C5131" s="151"/>
      <c r="D5131" s="151"/>
      <c r="E5131" s="152"/>
      <c r="F5131" s="151"/>
      <c r="G5131" s="151"/>
      <c r="H5131" s="36"/>
    </row>
    <row r="5132" spans="2:8" x14ac:dyDescent="0.3">
      <c r="B5132" s="155"/>
      <c r="C5132" s="151"/>
      <c r="D5132" s="151"/>
      <c r="E5132" s="152"/>
      <c r="F5132" s="151"/>
      <c r="G5132" s="151"/>
      <c r="H5132" s="36"/>
    </row>
    <row r="5133" spans="2:8" x14ac:dyDescent="0.3">
      <c r="B5133" s="155"/>
      <c r="C5133" s="151"/>
      <c r="D5133" s="151"/>
      <c r="E5133" s="152"/>
      <c r="F5133" s="151"/>
      <c r="G5133" s="151"/>
      <c r="H5133" s="36"/>
    </row>
    <row r="5134" spans="2:8" x14ac:dyDescent="0.3">
      <c r="B5134" s="155"/>
      <c r="C5134" s="151"/>
      <c r="D5134" s="151"/>
      <c r="E5134" s="152"/>
      <c r="F5134" s="151"/>
      <c r="G5134" s="151"/>
      <c r="H5134" s="36"/>
    </row>
    <row r="5135" spans="2:8" x14ac:dyDescent="0.3">
      <c r="B5135" s="155"/>
      <c r="C5135" s="151"/>
      <c r="D5135" s="151"/>
      <c r="E5135" s="152"/>
      <c r="F5135" s="151"/>
      <c r="G5135" s="151"/>
      <c r="H5135" s="36"/>
    </row>
    <row r="5136" spans="2:8" x14ac:dyDescent="0.3">
      <c r="B5136" s="155"/>
      <c r="C5136" s="151"/>
      <c r="D5136" s="151"/>
      <c r="E5136" s="152"/>
      <c r="F5136" s="151"/>
      <c r="G5136" s="151"/>
      <c r="H5136" s="36"/>
    </row>
    <row r="5137" spans="2:8" x14ac:dyDescent="0.3">
      <c r="B5137" s="155"/>
      <c r="C5137" s="151"/>
      <c r="D5137" s="151"/>
      <c r="E5137" s="152"/>
      <c r="F5137" s="151"/>
      <c r="G5137" s="151"/>
      <c r="H5137" s="36"/>
    </row>
    <row r="5138" spans="2:8" x14ac:dyDescent="0.3">
      <c r="B5138" s="155"/>
      <c r="C5138" s="151"/>
      <c r="D5138" s="151"/>
      <c r="E5138" s="152"/>
      <c r="F5138" s="151"/>
      <c r="G5138" s="151"/>
      <c r="H5138" s="36"/>
    </row>
    <row r="5139" spans="2:8" x14ac:dyDescent="0.3">
      <c r="B5139" s="155"/>
      <c r="C5139" s="151"/>
      <c r="D5139" s="151"/>
      <c r="E5139" s="152"/>
      <c r="F5139" s="151"/>
      <c r="G5139" s="151"/>
      <c r="H5139" s="36"/>
    </row>
    <row r="5140" spans="2:8" x14ac:dyDescent="0.3">
      <c r="B5140" s="155"/>
      <c r="C5140" s="151"/>
      <c r="D5140" s="151"/>
      <c r="E5140" s="152"/>
      <c r="F5140" s="151"/>
      <c r="G5140" s="151"/>
      <c r="H5140" s="36"/>
    </row>
    <row r="5141" spans="2:8" x14ac:dyDescent="0.3">
      <c r="B5141" s="155"/>
      <c r="C5141" s="151"/>
      <c r="D5141" s="151"/>
      <c r="E5141" s="152"/>
      <c r="F5141" s="151"/>
      <c r="G5141" s="151"/>
      <c r="H5141" s="36"/>
    </row>
    <row r="5142" spans="2:8" x14ac:dyDescent="0.3">
      <c r="B5142" s="155"/>
      <c r="C5142" s="151"/>
      <c r="D5142" s="151"/>
      <c r="E5142" s="152"/>
      <c r="F5142" s="151"/>
      <c r="G5142" s="151"/>
      <c r="H5142" s="36"/>
    </row>
    <row r="5143" spans="2:8" x14ac:dyDescent="0.3">
      <c r="B5143" s="155"/>
      <c r="C5143" s="151"/>
      <c r="D5143" s="151"/>
      <c r="E5143" s="152"/>
      <c r="F5143" s="151"/>
      <c r="G5143" s="151"/>
      <c r="H5143" s="36"/>
    </row>
    <row r="5144" spans="2:8" x14ac:dyDescent="0.3">
      <c r="B5144" s="155"/>
      <c r="C5144" s="151"/>
      <c r="D5144" s="151"/>
      <c r="E5144" s="152"/>
      <c r="F5144" s="151"/>
      <c r="G5144" s="151"/>
      <c r="H5144" s="36"/>
    </row>
    <row r="5145" spans="2:8" x14ac:dyDescent="0.3">
      <c r="B5145" s="155"/>
      <c r="C5145" s="151"/>
      <c r="D5145" s="151"/>
      <c r="E5145" s="152"/>
      <c r="F5145" s="151"/>
      <c r="G5145" s="151"/>
      <c r="H5145" s="36"/>
    </row>
    <row r="5146" spans="2:8" x14ac:dyDescent="0.3">
      <c r="B5146" s="155"/>
      <c r="C5146" s="151"/>
      <c r="D5146" s="151"/>
      <c r="E5146" s="152"/>
      <c r="F5146" s="151"/>
      <c r="G5146" s="151"/>
      <c r="H5146" s="36"/>
    </row>
    <row r="5147" spans="2:8" x14ac:dyDescent="0.3">
      <c r="B5147" s="155"/>
      <c r="C5147" s="151"/>
      <c r="D5147" s="151"/>
      <c r="E5147" s="152"/>
      <c r="F5147" s="151"/>
      <c r="G5147" s="151"/>
      <c r="H5147" s="36"/>
    </row>
    <row r="5148" spans="2:8" x14ac:dyDescent="0.3">
      <c r="B5148" s="155"/>
      <c r="C5148" s="151"/>
      <c r="D5148" s="151"/>
      <c r="E5148" s="152"/>
      <c r="F5148" s="151"/>
      <c r="G5148" s="151"/>
      <c r="H5148" s="36"/>
    </row>
    <row r="5149" spans="2:8" x14ac:dyDescent="0.3">
      <c r="B5149" s="155"/>
      <c r="C5149" s="151"/>
      <c r="D5149" s="151"/>
      <c r="E5149" s="152"/>
      <c r="F5149" s="151"/>
      <c r="G5149" s="151"/>
      <c r="H5149" s="36"/>
    </row>
    <row r="5150" spans="2:8" x14ac:dyDescent="0.3">
      <c r="B5150" s="155"/>
      <c r="C5150" s="151"/>
      <c r="D5150" s="151"/>
      <c r="E5150" s="152"/>
      <c r="F5150" s="151"/>
      <c r="G5150" s="151"/>
      <c r="H5150" s="36"/>
    </row>
    <row r="5151" spans="2:8" x14ac:dyDescent="0.3">
      <c r="B5151" s="155"/>
      <c r="C5151" s="151"/>
      <c r="D5151" s="151"/>
      <c r="E5151" s="152"/>
      <c r="F5151" s="151"/>
      <c r="G5151" s="151"/>
      <c r="H5151" s="36"/>
    </row>
    <row r="5152" spans="2:8" x14ac:dyDescent="0.3">
      <c r="B5152" s="155"/>
      <c r="C5152" s="151"/>
      <c r="D5152" s="151"/>
      <c r="E5152" s="152"/>
      <c r="F5152" s="151"/>
      <c r="G5152" s="151"/>
      <c r="H5152" s="36"/>
    </row>
    <row r="5153" spans="2:8" x14ac:dyDescent="0.3">
      <c r="B5153" s="155"/>
      <c r="C5153" s="151"/>
      <c r="D5153" s="151"/>
      <c r="E5153" s="152"/>
      <c r="F5153" s="151"/>
      <c r="G5153" s="151"/>
      <c r="H5153" s="36"/>
    </row>
    <row r="5154" spans="2:8" x14ac:dyDescent="0.3">
      <c r="B5154" s="155"/>
      <c r="C5154" s="151"/>
      <c r="D5154" s="151"/>
      <c r="E5154" s="152"/>
      <c r="F5154" s="151"/>
      <c r="G5154" s="151"/>
      <c r="H5154" s="36"/>
    </row>
    <row r="5155" spans="2:8" x14ac:dyDescent="0.3">
      <c r="B5155" s="155"/>
      <c r="C5155" s="151"/>
      <c r="D5155" s="151"/>
      <c r="E5155" s="152"/>
      <c r="F5155" s="151"/>
      <c r="G5155" s="151"/>
      <c r="H5155" s="36"/>
    </row>
    <row r="5156" spans="2:8" x14ac:dyDescent="0.3">
      <c r="B5156" s="155"/>
      <c r="C5156" s="151"/>
      <c r="D5156" s="151"/>
      <c r="E5156" s="152"/>
      <c r="F5156" s="151"/>
      <c r="G5156" s="151"/>
      <c r="H5156" s="36"/>
    </row>
    <row r="5157" spans="2:8" x14ac:dyDescent="0.3">
      <c r="B5157" s="155"/>
      <c r="C5157" s="151"/>
      <c r="D5157" s="151"/>
      <c r="E5157" s="152"/>
      <c r="F5157" s="151"/>
      <c r="G5157" s="151"/>
      <c r="H5157" s="36"/>
    </row>
    <row r="5158" spans="2:8" x14ac:dyDescent="0.3">
      <c r="B5158" s="155"/>
      <c r="C5158" s="151"/>
      <c r="D5158" s="151"/>
      <c r="E5158" s="152"/>
      <c r="F5158" s="151"/>
      <c r="G5158" s="151"/>
      <c r="H5158" s="36"/>
    </row>
    <row r="5159" spans="2:8" x14ac:dyDescent="0.3">
      <c r="B5159" s="155"/>
      <c r="C5159" s="151"/>
      <c r="D5159" s="151"/>
      <c r="E5159" s="152"/>
      <c r="F5159" s="151"/>
      <c r="G5159" s="151"/>
      <c r="H5159" s="36"/>
    </row>
    <row r="5160" spans="2:8" x14ac:dyDescent="0.3">
      <c r="B5160" s="155"/>
      <c r="C5160" s="151"/>
      <c r="D5160" s="151"/>
      <c r="E5160" s="152"/>
      <c r="F5160" s="151"/>
      <c r="G5160" s="151"/>
      <c r="H5160" s="36"/>
    </row>
    <row r="5161" spans="2:8" x14ac:dyDescent="0.3">
      <c r="B5161" s="155"/>
      <c r="C5161" s="151"/>
      <c r="D5161" s="151"/>
      <c r="E5161" s="152"/>
      <c r="F5161" s="151"/>
      <c r="G5161" s="151"/>
      <c r="H5161" s="36"/>
    </row>
    <row r="5162" spans="2:8" x14ac:dyDescent="0.3">
      <c r="B5162" s="155"/>
      <c r="C5162" s="151"/>
      <c r="D5162" s="151"/>
      <c r="E5162" s="152"/>
      <c r="F5162" s="151"/>
      <c r="G5162" s="151"/>
      <c r="H5162" s="36"/>
    </row>
    <row r="5163" spans="2:8" x14ac:dyDescent="0.3">
      <c r="B5163" s="155"/>
      <c r="C5163" s="151"/>
      <c r="D5163" s="151"/>
      <c r="E5163" s="152"/>
      <c r="F5163" s="151"/>
      <c r="G5163" s="151"/>
      <c r="H5163" s="36"/>
    </row>
    <row r="5164" spans="2:8" x14ac:dyDescent="0.3">
      <c r="B5164" s="155"/>
      <c r="C5164" s="151"/>
      <c r="D5164" s="151"/>
      <c r="E5164" s="152"/>
      <c r="F5164" s="151"/>
      <c r="G5164" s="151"/>
      <c r="H5164" s="36"/>
    </row>
    <row r="5165" spans="2:8" x14ac:dyDescent="0.3">
      <c r="B5165" s="155"/>
      <c r="C5165" s="151"/>
      <c r="D5165" s="151"/>
      <c r="E5165" s="152"/>
      <c r="F5165" s="151"/>
      <c r="G5165" s="151"/>
      <c r="H5165" s="36"/>
    </row>
    <row r="5166" spans="2:8" x14ac:dyDescent="0.3">
      <c r="B5166" s="155"/>
      <c r="C5166" s="151"/>
      <c r="D5166" s="151"/>
      <c r="E5166" s="152"/>
      <c r="F5166" s="151"/>
      <c r="G5166" s="151"/>
      <c r="H5166" s="36"/>
    </row>
    <row r="5167" spans="2:8" x14ac:dyDescent="0.3">
      <c r="B5167" s="155"/>
      <c r="C5167" s="151"/>
      <c r="D5167" s="151"/>
      <c r="E5167" s="152"/>
      <c r="F5167" s="151"/>
      <c r="G5167" s="151"/>
      <c r="H5167" s="36"/>
    </row>
    <row r="5168" spans="2:8" x14ac:dyDescent="0.3">
      <c r="B5168" s="155"/>
      <c r="C5168" s="151"/>
      <c r="D5168" s="151"/>
      <c r="E5168" s="152"/>
      <c r="F5168" s="151"/>
      <c r="G5168" s="151"/>
      <c r="H5168" s="36"/>
    </row>
    <row r="5169" spans="2:8" x14ac:dyDescent="0.3">
      <c r="B5169" s="155"/>
      <c r="C5169" s="151"/>
      <c r="D5169" s="151"/>
      <c r="E5169" s="152"/>
      <c r="F5169" s="151"/>
      <c r="G5169" s="151"/>
      <c r="H5169" s="36"/>
    </row>
    <row r="5170" spans="2:8" x14ac:dyDescent="0.3">
      <c r="B5170" s="155"/>
      <c r="C5170" s="151"/>
      <c r="D5170" s="151"/>
      <c r="E5170" s="152"/>
      <c r="F5170" s="151"/>
      <c r="G5170" s="151"/>
      <c r="H5170" s="36"/>
    </row>
    <row r="5171" spans="2:8" x14ac:dyDescent="0.3">
      <c r="B5171" s="155"/>
      <c r="C5171" s="151"/>
      <c r="D5171" s="151"/>
      <c r="E5171" s="152"/>
      <c r="F5171" s="151"/>
      <c r="G5171" s="151"/>
      <c r="H5171" s="36"/>
    </row>
    <row r="5172" spans="2:8" x14ac:dyDescent="0.3">
      <c r="B5172" s="155"/>
      <c r="C5172" s="151"/>
      <c r="D5172" s="151"/>
      <c r="E5172" s="152"/>
      <c r="F5172" s="151"/>
      <c r="G5172" s="151"/>
      <c r="H5172" s="36"/>
    </row>
    <row r="5173" spans="2:8" x14ac:dyDescent="0.3">
      <c r="B5173" s="155"/>
      <c r="C5173" s="151"/>
      <c r="D5173" s="151"/>
      <c r="E5173" s="152"/>
      <c r="F5173" s="151"/>
      <c r="G5173" s="151"/>
      <c r="H5173" s="36"/>
    </row>
    <row r="5174" spans="2:8" x14ac:dyDescent="0.3">
      <c r="B5174" s="155"/>
      <c r="C5174" s="151"/>
      <c r="D5174" s="151"/>
      <c r="E5174" s="152"/>
      <c r="F5174" s="151"/>
      <c r="G5174" s="151"/>
      <c r="H5174" s="36"/>
    </row>
    <row r="5175" spans="2:8" x14ac:dyDescent="0.3">
      <c r="B5175" s="155"/>
      <c r="C5175" s="151"/>
      <c r="D5175" s="151"/>
      <c r="E5175" s="152"/>
      <c r="F5175" s="151"/>
      <c r="G5175" s="151"/>
      <c r="H5175" s="36"/>
    </row>
    <row r="5176" spans="2:8" x14ac:dyDescent="0.3">
      <c r="B5176" s="155"/>
      <c r="C5176" s="151"/>
      <c r="D5176" s="151"/>
      <c r="E5176" s="152"/>
      <c r="F5176" s="151"/>
      <c r="G5176" s="151"/>
      <c r="H5176" s="36"/>
    </row>
    <row r="5177" spans="2:8" x14ac:dyDescent="0.3">
      <c r="B5177" s="155"/>
      <c r="C5177" s="151"/>
      <c r="D5177" s="151"/>
      <c r="E5177" s="152"/>
      <c r="F5177" s="151"/>
      <c r="G5177" s="151"/>
      <c r="H5177" s="36"/>
    </row>
    <row r="5178" spans="2:8" x14ac:dyDescent="0.3">
      <c r="B5178" s="155"/>
      <c r="C5178" s="151"/>
      <c r="D5178" s="151"/>
      <c r="E5178" s="152"/>
      <c r="F5178" s="151"/>
      <c r="G5178" s="151"/>
      <c r="H5178" s="36"/>
    </row>
    <row r="5179" spans="2:8" x14ac:dyDescent="0.3">
      <c r="B5179" s="155"/>
      <c r="C5179" s="151"/>
      <c r="D5179" s="151"/>
      <c r="E5179" s="152"/>
      <c r="F5179" s="151"/>
      <c r="G5179" s="151"/>
      <c r="H5179" s="36"/>
    </row>
    <row r="5180" spans="2:8" x14ac:dyDescent="0.3">
      <c r="B5180" s="155"/>
      <c r="C5180" s="151"/>
      <c r="D5180" s="151"/>
      <c r="E5180" s="152"/>
      <c r="F5180" s="151"/>
      <c r="G5180" s="151"/>
      <c r="H5180" s="36"/>
    </row>
    <row r="5181" spans="2:8" x14ac:dyDescent="0.3">
      <c r="B5181" s="155"/>
      <c r="C5181" s="151"/>
      <c r="D5181" s="151"/>
      <c r="E5181" s="152"/>
      <c r="F5181" s="151"/>
      <c r="G5181" s="151"/>
      <c r="H5181" s="36"/>
    </row>
    <row r="5182" spans="2:8" x14ac:dyDescent="0.3">
      <c r="B5182" s="155"/>
      <c r="C5182" s="151"/>
      <c r="D5182" s="151"/>
      <c r="E5182" s="152"/>
      <c r="F5182" s="151"/>
      <c r="G5182" s="151"/>
      <c r="H5182" s="36"/>
    </row>
    <row r="5183" spans="2:8" x14ac:dyDescent="0.3">
      <c r="B5183" s="155"/>
      <c r="C5183" s="151"/>
      <c r="D5183" s="151"/>
      <c r="E5183" s="152"/>
      <c r="F5183" s="151"/>
      <c r="G5183" s="151"/>
      <c r="H5183" s="36"/>
    </row>
    <row r="5184" spans="2:8" x14ac:dyDescent="0.3">
      <c r="B5184" s="155"/>
      <c r="C5184" s="151"/>
      <c r="D5184" s="151"/>
      <c r="E5184" s="152"/>
      <c r="F5184" s="151"/>
      <c r="G5184" s="151"/>
      <c r="H5184" s="36"/>
    </row>
    <row r="5185" spans="2:8" x14ac:dyDescent="0.3">
      <c r="B5185" s="155"/>
      <c r="C5185" s="151"/>
      <c r="D5185" s="151"/>
      <c r="E5185" s="152"/>
      <c r="F5185" s="151"/>
      <c r="G5185" s="151"/>
      <c r="H5185" s="36"/>
    </row>
    <row r="5186" spans="2:8" x14ac:dyDescent="0.3">
      <c r="B5186" s="155"/>
      <c r="C5186" s="151"/>
      <c r="D5186" s="151"/>
      <c r="E5186" s="152"/>
      <c r="F5186" s="151"/>
      <c r="G5186" s="151"/>
      <c r="H5186" s="36"/>
    </row>
    <row r="5187" spans="2:8" x14ac:dyDescent="0.3">
      <c r="B5187" s="155"/>
      <c r="C5187" s="151"/>
      <c r="D5187" s="151"/>
      <c r="E5187" s="152"/>
      <c r="F5187" s="151"/>
      <c r="G5187" s="151"/>
      <c r="H5187" s="36"/>
    </row>
    <row r="5188" spans="2:8" x14ac:dyDescent="0.3">
      <c r="B5188" s="155"/>
      <c r="C5188" s="151"/>
      <c r="D5188" s="151"/>
      <c r="E5188" s="152"/>
      <c r="F5188" s="151"/>
      <c r="G5188" s="151"/>
      <c r="H5188" s="36"/>
    </row>
    <row r="5189" spans="2:8" x14ac:dyDescent="0.3">
      <c r="B5189" s="155"/>
      <c r="C5189" s="151"/>
      <c r="D5189" s="151"/>
      <c r="E5189" s="152"/>
      <c r="F5189" s="151"/>
      <c r="G5189" s="151"/>
      <c r="H5189" s="36"/>
    </row>
    <row r="5190" spans="2:8" x14ac:dyDescent="0.3">
      <c r="B5190" s="155"/>
      <c r="C5190" s="151"/>
      <c r="D5190" s="151"/>
      <c r="E5190" s="152"/>
      <c r="F5190" s="151"/>
      <c r="G5190" s="151"/>
      <c r="H5190" s="36"/>
    </row>
    <row r="5191" spans="2:8" x14ac:dyDescent="0.3">
      <c r="B5191" s="155"/>
      <c r="C5191" s="151"/>
      <c r="D5191" s="151"/>
      <c r="E5191" s="152"/>
      <c r="F5191" s="151"/>
      <c r="G5191" s="151"/>
      <c r="H5191" s="36"/>
    </row>
    <row r="5192" spans="2:8" x14ac:dyDescent="0.3">
      <c r="B5192" s="155"/>
      <c r="C5192" s="151"/>
      <c r="D5192" s="151"/>
      <c r="E5192" s="152"/>
      <c r="F5192" s="151"/>
      <c r="G5192" s="151"/>
      <c r="H5192" s="36"/>
    </row>
    <row r="5193" spans="2:8" x14ac:dyDescent="0.3">
      <c r="B5193" s="155"/>
      <c r="C5193" s="151"/>
      <c r="D5193" s="151"/>
      <c r="E5193" s="152"/>
      <c r="F5193" s="151"/>
      <c r="G5193" s="151"/>
      <c r="H5193" s="36"/>
    </row>
    <row r="5194" spans="2:8" x14ac:dyDescent="0.3">
      <c r="B5194" s="155"/>
      <c r="C5194" s="151"/>
      <c r="D5194" s="151"/>
      <c r="E5194" s="152"/>
      <c r="F5194" s="151"/>
      <c r="G5194" s="151"/>
      <c r="H5194" s="36"/>
    </row>
    <row r="5195" spans="2:8" x14ac:dyDescent="0.3">
      <c r="B5195" s="155"/>
      <c r="C5195" s="151"/>
      <c r="D5195" s="151"/>
      <c r="E5195" s="152"/>
      <c r="F5195" s="151"/>
      <c r="G5195" s="151"/>
      <c r="H5195" s="36"/>
    </row>
    <row r="5196" spans="2:8" x14ac:dyDescent="0.3">
      <c r="B5196" s="155"/>
      <c r="C5196" s="151"/>
      <c r="D5196" s="151"/>
      <c r="E5196" s="152"/>
      <c r="F5196" s="151"/>
      <c r="G5196" s="151"/>
      <c r="H5196" s="36"/>
    </row>
    <row r="5197" spans="2:8" x14ac:dyDescent="0.3">
      <c r="B5197" s="155"/>
      <c r="C5197" s="151"/>
      <c r="D5197" s="151"/>
      <c r="E5197" s="152"/>
      <c r="F5197" s="151"/>
      <c r="G5197" s="151"/>
      <c r="H5197" s="36"/>
    </row>
    <row r="5198" spans="2:8" x14ac:dyDescent="0.3">
      <c r="B5198" s="155"/>
      <c r="C5198" s="151"/>
      <c r="D5198" s="151"/>
      <c r="E5198" s="152"/>
      <c r="F5198" s="151"/>
      <c r="G5198" s="151"/>
      <c r="H5198" s="36"/>
    </row>
    <row r="5199" spans="2:8" x14ac:dyDescent="0.3">
      <c r="B5199" s="155"/>
      <c r="C5199" s="151"/>
      <c r="D5199" s="151"/>
      <c r="E5199" s="152"/>
      <c r="F5199" s="151"/>
      <c r="G5199" s="151"/>
      <c r="H5199" s="36"/>
    </row>
    <row r="5200" spans="2:8" x14ac:dyDescent="0.3">
      <c r="B5200" s="155"/>
      <c r="C5200" s="151"/>
      <c r="D5200" s="151"/>
      <c r="E5200" s="152"/>
      <c r="F5200" s="151"/>
      <c r="G5200" s="151"/>
      <c r="H5200" s="36"/>
    </row>
    <row r="5201" spans="2:8" x14ac:dyDescent="0.3">
      <c r="B5201" s="155"/>
      <c r="C5201" s="151"/>
      <c r="D5201" s="151"/>
      <c r="E5201" s="152"/>
      <c r="F5201" s="151"/>
      <c r="G5201" s="151"/>
      <c r="H5201" s="36"/>
    </row>
    <row r="5202" spans="2:8" x14ac:dyDescent="0.3">
      <c r="B5202" s="155"/>
      <c r="C5202" s="151"/>
      <c r="D5202" s="151"/>
      <c r="E5202" s="152"/>
      <c r="F5202" s="151"/>
      <c r="G5202" s="151"/>
      <c r="H5202" s="36"/>
    </row>
    <row r="5203" spans="2:8" x14ac:dyDescent="0.3">
      <c r="B5203" s="155"/>
      <c r="C5203" s="151"/>
      <c r="D5203" s="151"/>
      <c r="E5203" s="152"/>
      <c r="F5203" s="151"/>
      <c r="G5203" s="151"/>
      <c r="H5203" s="36"/>
    </row>
    <row r="5204" spans="2:8" x14ac:dyDescent="0.3">
      <c r="B5204" s="155"/>
      <c r="C5204" s="151"/>
      <c r="D5204" s="151"/>
      <c r="E5204" s="152"/>
      <c r="F5204" s="151"/>
      <c r="G5204" s="151"/>
      <c r="H5204" s="36"/>
    </row>
    <row r="5205" spans="2:8" x14ac:dyDescent="0.3">
      <c r="B5205" s="155"/>
      <c r="C5205" s="151"/>
      <c r="D5205" s="151"/>
      <c r="E5205" s="152"/>
      <c r="F5205" s="151"/>
      <c r="G5205" s="151"/>
      <c r="H5205" s="36"/>
    </row>
    <row r="5206" spans="2:8" x14ac:dyDescent="0.3">
      <c r="B5206" s="155"/>
      <c r="C5206" s="151"/>
      <c r="D5206" s="151"/>
      <c r="E5206" s="152"/>
      <c r="F5206" s="151"/>
      <c r="G5206" s="151"/>
      <c r="H5206" s="36"/>
    </row>
    <row r="5207" spans="2:8" x14ac:dyDescent="0.3">
      <c r="B5207" s="155"/>
      <c r="C5207" s="151"/>
      <c r="D5207" s="151"/>
      <c r="E5207" s="152"/>
      <c r="F5207" s="151"/>
      <c r="G5207" s="151"/>
      <c r="H5207" s="36"/>
    </row>
    <row r="5208" spans="2:8" x14ac:dyDescent="0.3">
      <c r="B5208" s="155"/>
      <c r="C5208" s="151"/>
      <c r="D5208" s="151"/>
      <c r="E5208" s="152"/>
      <c r="F5208" s="151"/>
      <c r="G5208" s="151"/>
      <c r="H5208" s="36"/>
    </row>
    <row r="5209" spans="2:8" x14ac:dyDescent="0.3">
      <c r="B5209" s="155"/>
      <c r="C5209" s="151"/>
      <c r="D5209" s="151"/>
      <c r="E5209" s="152"/>
      <c r="F5209" s="151"/>
      <c r="G5209" s="151"/>
      <c r="H5209" s="36"/>
    </row>
    <row r="5210" spans="2:8" x14ac:dyDescent="0.3">
      <c r="B5210" s="155"/>
      <c r="C5210" s="151"/>
      <c r="D5210" s="151"/>
      <c r="E5210" s="152"/>
      <c r="F5210" s="151"/>
      <c r="G5210" s="151"/>
      <c r="H5210" s="36"/>
    </row>
    <row r="5211" spans="2:8" x14ac:dyDescent="0.3">
      <c r="B5211" s="155"/>
      <c r="C5211" s="151"/>
      <c r="D5211" s="151"/>
      <c r="E5211" s="152"/>
      <c r="F5211" s="151"/>
      <c r="G5211" s="151"/>
      <c r="H5211" s="36"/>
    </row>
    <row r="5212" spans="2:8" x14ac:dyDescent="0.3">
      <c r="B5212" s="155"/>
      <c r="C5212" s="151"/>
      <c r="D5212" s="151"/>
      <c r="E5212" s="152"/>
      <c r="F5212" s="151"/>
      <c r="G5212" s="151"/>
      <c r="H5212" s="36"/>
    </row>
    <row r="5213" spans="2:8" x14ac:dyDescent="0.3">
      <c r="B5213" s="155"/>
      <c r="C5213" s="151"/>
      <c r="D5213" s="151"/>
      <c r="E5213" s="152"/>
      <c r="F5213" s="151"/>
      <c r="G5213" s="151"/>
      <c r="H5213" s="36"/>
    </row>
    <row r="5214" spans="2:8" x14ac:dyDescent="0.3">
      <c r="B5214" s="155"/>
      <c r="C5214" s="151"/>
      <c r="D5214" s="151"/>
      <c r="E5214" s="152"/>
      <c r="F5214" s="151"/>
      <c r="G5214" s="151"/>
      <c r="H5214" s="36"/>
    </row>
    <row r="5215" spans="2:8" x14ac:dyDescent="0.3">
      <c r="B5215" s="155"/>
      <c r="C5215" s="151"/>
      <c r="D5215" s="151"/>
      <c r="E5215" s="152"/>
      <c r="F5215" s="151"/>
      <c r="G5215" s="151"/>
      <c r="H5215" s="36"/>
    </row>
    <row r="5216" spans="2:8" x14ac:dyDescent="0.3">
      <c r="B5216" s="155"/>
      <c r="C5216" s="151"/>
      <c r="D5216" s="151"/>
      <c r="E5216" s="152"/>
      <c r="F5216" s="151"/>
      <c r="G5216" s="151"/>
      <c r="H5216" s="36"/>
    </row>
    <row r="5217" spans="2:8" x14ac:dyDescent="0.3">
      <c r="B5217" s="155"/>
      <c r="C5217" s="151"/>
      <c r="D5217" s="151"/>
      <c r="E5217" s="152"/>
      <c r="F5217" s="151"/>
      <c r="G5217" s="151"/>
      <c r="H5217" s="36"/>
    </row>
    <row r="5218" spans="2:8" x14ac:dyDescent="0.3">
      <c r="B5218" s="155"/>
      <c r="C5218" s="151"/>
      <c r="D5218" s="151"/>
      <c r="E5218" s="152"/>
      <c r="F5218" s="151"/>
      <c r="G5218" s="151"/>
      <c r="H5218" s="36"/>
    </row>
    <row r="5219" spans="2:8" x14ac:dyDescent="0.3">
      <c r="B5219" s="155"/>
      <c r="C5219" s="151"/>
      <c r="D5219" s="151"/>
      <c r="E5219" s="152"/>
      <c r="F5219" s="151"/>
      <c r="G5219" s="151"/>
      <c r="H5219" s="36"/>
    </row>
    <row r="5220" spans="2:8" x14ac:dyDescent="0.3">
      <c r="B5220" s="155"/>
      <c r="C5220" s="151"/>
      <c r="D5220" s="151"/>
      <c r="E5220" s="152"/>
      <c r="F5220" s="151"/>
      <c r="G5220" s="151"/>
      <c r="H5220" s="36"/>
    </row>
    <row r="5221" spans="2:8" x14ac:dyDescent="0.3">
      <c r="B5221" s="155"/>
      <c r="C5221" s="151"/>
      <c r="D5221" s="151"/>
      <c r="E5221" s="152"/>
      <c r="F5221" s="151"/>
      <c r="G5221" s="151"/>
      <c r="H5221" s="36"/>
    </row>
    <row r="5222" spans="2:8" x14ac:dyDescent="0.3">
      <c r="B5222" s="155"/>
      <c r="C5222" s="151"/>
      <c r="D5222" s="151"/>
      <c r="E5222" s="152"/>
      <c r="F5222" s="151"/>
      <c r="G5222" s="151"/>
      <c r="H5222" s="36"/>
    </row>
    <row r="5223" spans="2:8" x14ac:dyDescent="0.3">
      <c r="B5223" s="155"/>
      <c r="C5223" s="151"/>
      <c r="D5223" s="151"/>
      <c r="E5223" s="152"/>
      <c r="F5223" s="151"/>
      <c r="G5223" s="151"/>
      <c r="H5223" s="36"/>
    </row>
    <row r="5224" spans="2:8" x14ac:dyDescent="0.3">
      <c r="B5224" s="155"/>
      <c r="C5224" s="151"/>
      <c r="D5224" s="151"/>
      <c r="E5224" s="152"/>
      <c r="F5224" s="151"/>
      <c r="G5224" s="151"/>
      <c r="H5224" s="36"/>
    </row>
    <row r="5225" spans="2:8" x14ac:dyDescent="0.3">
      <c r="B5225" s="155"/>
      <c r="C5225" s="151"/>
      <c r="D5225" s="151"/>
      <c r="E5225" s="152"/>
      <c r="F5225" s="151"/>
      <c r="G5225" s="151"/>
      <c r="H5225" s="36"/>
    </row>
    <row r="5226" spans="2:8" x14ac:dyDescent="0.3">
      <c r="B5226" s="155"/>
      <c r="C5226" s="151"/>
      <c r="D5226" s="151"/>
      <c r="E5226" s="152"/>
      <c r="F5226" s="151"/>
      <c r="G5226" s="151"/>
      <c r="H5226" s="36"/>
    </row>
    <row r="5227" spans="2:8" x14ac:dyDescent="0.3">
      <c r="B5227" s="155"/>
      <c r="C5227" s="151"/>
      <c r="D5227" s="151"/>
      <c r="E5227" s="152"/>
      <c r="F5227" s="151"/>
      <c r="G5227" s="151"/>
      <c r="H5227" s="36"/>
    </row>
    <row r="5228" spans="2:8" x14ac:dyDescent="0.3">
      <c r="B5228" s="155"/>
      <c r="C5228" s="151"/>
      <c r="D5228" s="151"/>
      <c r="E5228" s="152"/>
      <c r="F5228" s="151"/>
      <c r="G5228" s="151"/>
      <c r="H5228" s="36"/>
    </row>
    <row r="5229" spans="2:8" x14ac:dyDescent="0.3">
      <c r="B5229" s="155"/>
      <c r="C5229" s="151"/>
      <c r="D5229" s="151"/>
      <c r="E5229" s="152"/>
      <c r="F5229" s="151"/>
      <c r="G5229" s="151"/>
      <c r="H5229" s="36"/>
    </row>
    <row r="5230" spans="2:8" x14ac:dyDescent="0.3">
      <c r="B5230" s="155"/>
      <c r="C5230" s="151"/>
      <c r="D5230" s="151"/>
      <c r="E5230" s="152"/>
      <c r="F5230" s="151"/>
      <c r="G5230" s="151"/>
      <c r="H5230" s="36"/>
    </row>
    <row r="5231" spans="2:8" x14ac:dyDescent="0.3">
      <c r="B5231" s="155"/>
      <c r="C5231" s="151"/>
      <c r="D5231" s="151"/>
      <c r="E5231" s="152"/>
      <c r="F5231" s="151"/>
      <c r="G5231" s="151"/>
      <c r="H5231" s="36"/>
    </row>
    <row r="5232" spans="2:8" x14ac:dyDescent="0.3">
      <c r="B5232" s="155"/>
      <c r="C5232" s="151"/>
      <c r="D5232" s="151"/>
      <c r="E5232" s="152"/>
      <c r="F5232" s="151"/>
      <c r="G5232" s="151"/>
      <c r="H5232" s="36"/>
    </row>
    <row r="5233" spans="2:8" x14ac:dyDescent="0.3">
      <c r="B5233" s="155"/>
      <c r="C5233" s="151"/>
      <c r="D5233" s="151"/>
      <c r="E5233" s="152"/>
      <c r="F5233" s="151"/>
      <c r="G5233" s="151"/>
      <c r="H5233" s="36"/>
    </row>
    <row r="5234" spans="2:8" x14ac:dyDescent="0.3">
      <c r="B5234" s="155"/>
      <c r="C5234" s="151"/>
      <c r="D5234" s="151"/>
      <c r="E5234" s="152"/>
      <c r="F5234" s="151"/>
      <c r="G5234" s="151"/>
      <c r="H5234" s="36"/>
    </row>
    <row r="5235" spans="2:8" x14ac:dyDescent="0.3">
      <c r="B5235" s="155"/>
      <c r="C5235" s="151"/>
      <c r="D5235" s="151"/>
      <c r="E5235" s="152"/>
      <c r="F5235" s="151"/>
      <c r="G5235" s="151"/>
      <c r="H5235" s="36"/>
    </row>
    <row r="5236" spans="2:8" x14ac:dyDescent="0.3">
      <c r="B5236" s="155"/>
      <c r="C5236" s="151"/>
      <c r="D5236" s="151"/>
      <c r="E5236" s="152"/>
      <c r="F5236" s="151"/>
      <c r="G5236" s="151"/>
      <c r="H5236" s="36"/>
    </row>
    <row r="5237" spans="2:8" x14ac:dyDescent="0.3">
      <c r="B5237" s="155"/>
      <c r="C5237" s="151"/>
      <c r="D5237" s="151"/>
      <c r="E5237" s="152"/>
      <c r="F5237" s="151"/>
      <c r="G5237" s="151"/>
      <c r="H5237" s="36"/>
    </row>
    <row r="5238" spans="2:8" x14ac:dyDescent="0.3">
      <c r="B5238" s="155"/>
      <c r="C5238" s="151"/>
      <c r="D5238" s="151"/>
      <c r="E5238" s="152"/>
      <c r="F5238" s="151"/>
      <c r="G5238" s="151"/>
      <c r="H5238" s="36"/>
    </row>
    <row r="5239" spans="2:8" x14ac:dyDescent="0.3">
      <c r="B5239" s="155"/>
      <c r="C5239" s="151"/>
      <c r="D5239" s="151"/>
      <c r="E5239" s="152"/>
      <c r="F5239" s="151"/>
      <c r="G5239" s="151"/>
      <c r="H5239" s="36"/>
    </row>
    <row r="5240" spans="2:8" x14ac:dyDescent="0.3">
      <c r="B5240" s="155"/>
      <c r="C5240" s="151"/>
      <c r="D5240" s="151"/>
      <c r="E5240" s="152"/>
      <c r="F5240" s="151"/>
      <c r="G5240" s="151"/>
      <c r="H5240" s="36"/>
    </row>
    <row r="5241" spans="2:8" x14ac:dyDescent="0.3">
      <c r="B5241" s="155"/>
      <c r="C5241" s="151"/>
      <c r="D5241" s="151"/>
      <c r="E5241" s="152"/>
      <c r="F5241" s="151"/>
      <c r="G5241" s="151"/>
      <c r="H5241" s="36"/>
    </row>
    <row r="5242" spans="2:8" x14ac:dyDescent="0.3">
      <c r="B5242" s="155"/>
      <c r="C5242" s="151"/>
      <c r="D5242" s="151"/>
      <c r="E5242" s="152"/>
      <c r="F5242" s="151"/>
      <c r="G5242" s="151"/>
      <c r="H5242" s="36"/>
    </row>
    <row r="5243" spans="2:8" x14ac:dyDescent="0.3">
      <c r="B5243" s="155"/>
      <c r="C5243" s="151"/>
      <c r="D5243" s="151"/>
      <c r="E5243" s="152"/>
      <c r="F5243" s="151"/>
      <c r="G5243" s="151"/>
      <c r="H5243" s="36"/>
    </row>
    <row r="5244" spans="2:8" x14ac:dyDescent="0.3">
      <c r="B5244" s="155"/>
      <c r="C5244" s="151"/>
      <c r="D5244" s="151"/>
      <c r="E5244" s="152"/>
      <c r="F5244" s="151"/>
      <c r="G5244" s="151"/>
      <c r="H5244" s="36"/>
    </row>
    <row r="5245" spans="2:8" x14ac:dyDescent="0.3">
      <c r="B5245" s="155"/>
      <c r="C5245" s="151"/>
      <c r="D5245" s="151"/>
      <c r="E5245" s="152"/>
      <c r="F5245" s="151"/>
      <c r="G5245" s="151"/>
      <c r="H5245" s="36"/>
    </row>
    <row r="5246" spans="2:8" x14ac:dyDescent="0.3">
      <c r="B5246" s="155"/>
      <c r="C5246" s="151"/>
      <c r="D5246" s="151"/>
      <c r="E5246" s="152"/>
      <c r="F5246" s="151"/>
      <c r="G5246" s="151"/>
      <c r="H5246" s="36"/>
    </row>
    <row r="5247" spans="2:8" x14ac:dyDescent="0.3">
      <c r="B5247" s="155"/>
      <c r="C5247" s="151"/>
      <c r="D5247" s="151"/>
      <c r="E5247" s="152"/>
      <c r="F5247" s="151"/>
      <c r="G5247" s="151"/>
      <c r="H5247" s="36"/>
    </row>
    <row r="5248" spans="2:8" x14ac:dyDescent="0.3">
      <c r="B5248" s="155"/>
      <c r="C5248" s="151"/>
      <c r="D5248" s="151"/>
      <c r="E5248" s="152"/>
      <c r="F5248" s="151"/>
      <c r="G5248" s="151"/>
      <c r="H5248" s="36"/>
    </row>
    <row r="5249" spans="2:8" x14ac:dyDescent="0.3">
      <c r="B5249" s="155"/>
      <c r="C5249" s="151"/>
      <c r="D5249" s="151"/>
      <c r="E5249" s="152"/>
      <c r="F5249" s="151"/>
      <c r="G5249" s="151"/>
      <c r="H5249" s="36"/>
    </row>
    <row r="5250" spans="2:8" x14ac:dyDescent="0.3">
      <c r="B5250" s="155"/>
      <c r="C5250" s="151"/>
      <c r="D5250" s="151"/>
      <c r="E5250" s="152"/>
      <c r="F5250" s="151"/>
      <c r="G5250" s="151"/>
      <c r="H5250" s="36"/>
    </row>
    <row r="5251" spans="2:8" x14ac:dyDescent="0.3">
      <c r="B5251" s="155"/>
      <c r="C5251" s="151"/>
      <c r="D5251" s="151"/>
      <c r="E5251" s="152"/>
      <c r="F5251" s="151"/>
      <c r="G5251" s="151"/>
      <c r="H5251" s="36"/>
    </row>
    <row r="5252" spans="2:8" x14ac:dyDescent="0.3">
      <c r="B5252" s="155"/>
      <c r="C5252" s="151"/>
      <c r="D5252" s="151"/>
      <c r="E5252" s="152"/>
      <c r="F5252" s="151"/>
      <c r="G5252" s="151"/>
      <c r="H5252" s="36"/>
    </row>
    <row r="5253" spans="2:8" x14ac:dyDescent="0.3">
      <c r="B5253" s="155"/>
      <c r="C5253" s="151"/>
      <c r="D5253" s="151"/>
      <c r="E5253" s="152"/>
      <c r="F5253" s="151"/>
      <c r="G5253" s="151"/>
      <c r="H5253" s="36"/>
    </row>
    <row r="5254" spans="2:8" x14ac:dyDescent="0.3">
      <c r="B5254" s="155"/>
      <c r="C5254" s="151"/>
      <c r="D5254" s="151"/>
      <c r="E5254" s="152"/>
      <c r="F5254" s="151"/>
      <c r="G5254" s="151"/>
      <c r="H5254" s="36"/>
    </row>
    <row r="5255" spans="2:8" x14ac:dyDescent="0.3">
      <c r="B5255" s="155"/>
      <c r="C5255" s="151"/>
      <c r="D5255" s="151"/>
      <c r="E5255" s="152"/>
      <c r="F5255" s="151"/>
      <c r="G5255" s="151"/>
      <c r="H5255" s="36"/>
    </row>
    <row r="5256" spans="2:8" x14ac:dyDescent="0.3">
      <c r="B5256" s="155"/>
      <c r="C5256" s="151"/>
      <c r="D5256" s="151"/>
      <c r="E5256" s="152"/>
      <c r="F5256" s="151"/>
      <c r="G5256" s="151"/>
      <c r="H5256" s="36"/>
    </row>
    <row r="5257" spans="2:8" x14ac:dyDescent="0.3">
      <c r="B5257" s="155"/>
      <c r="C5257" s="151"/>
      <c r="D5257" s="151"/>
      <c r="E5257" s="152"/>
      <c r="F5257" s="151"/>
      <c r="G5257" s="151"/>
      <c r="H5257" s="36"/>
    </row>
    <row r="5258" spans="2:8" x14ac:dyDescent="0.3">
      <c r="B5258" s="155"/>
      <c r="C5258" s="151"/>
      <c r="D5258" s="151"/>
      <c r="E5258" s="152"/>
      <c r="F5258" s="151"/>
      <c r="G5258" s="151"/>
      <c r="H5258" s="36"/>
    </row>
    <row r="5259" spans="2:8" x14ac:dyDescent="0.3">
      <c r="B5259" s="155"/>
      <c r="C5259" s="151"/>
      <c r="D5259" s="151"/>
      <c r="E5259" s="152"/>
      <c r="F5259" s="151"/>
      <c r="G5259" s="151"/>
      <c r="H5259" s="36"/>
    </row>
    <row r="5260" spans="2:8" x14ac:dyDescent="0.3">
      <c r="B5260" s="155"/>
      <c r="C5260" s="151"/>
      <c r="D5260" s="151"/>
      <c r="E5260" s="152"/>
      <c r="F5260" s="151"/>
      <c r="G5260" s="151"/>
      <c r="H5260" s="36"/>
    </row>
    <row r="5261" spans="2:8" x14ac:dyDescent="0.3">
      <c r="B5261" s="155"/>
      <c r="C5261" s="151"/>
      <c r="D5261" s="151"/>
      <c r="E5261" s="152"/>
      <c r="F5261" s="151"/>
      <c r="G5261" s="151"/>
      <c r="H5261" s="36"/>
    </row>
    <row r="5262" spans="2:8" x14ac:dyDescent="0.3">
      <c r="B5262" s="155"/>
      <c r="C5262" s="151"/>
      <c r="D5262" s="151"/>
      <c r="E5262" s="152"/>
      <c r="F5262" s="151"/>
      <c r="G5262" s="151"/>
      <c r="H5262" s="36"/>
    </row>
    <row r="5263" spans="2:8" x14ac:dyDescent="0.3">
      <c r="B5263" s="155"/>
      <c r="C5263" s="151"/>
      <c r="D5263" s="151"/>
      <c r="E5263" s="152"/>
      <c r="F5263" s="151"/>
      <c r="G5263" s="151"/>
      <c r="H5263" s="36"/>
    </row>
    <row r="5264" spans="2:8" x14ac:dyDescent="0.3">
      <c r="B5264" s="155"/>
      <c r="C5264" s="151"/>
      <c r="D5264" s="151"/>
      <c r="E5264" s="152"/>
      <c r="F5264" s="151"/>
      <c r="G5264" s="151"/>
      <c r="H5264" s="36"/>
    </row>
    <row r="5265" spans="2:8" x14ac:dyDescent="0.3">
      <c r="B5265" s="155"/>
      <c r="C5265" s="151"/>
      <c r="D5265" s="151"/>
      <c r="E5265" s="152"/>
      <c r="F5265" s="151"/>
      <c r="G5265" s="151"/>
      <c r="H5265" s="36"/>
    </row>
    <row r="5266" spans="2:8" x14ac:dyDescent="0.3">
      <c r="B5266" s="155"/>
      <c r="C5266" s="151"/>
      <c r="D5266" s="151"/>
      <c r="E5266" s="152"/>
      <c r="F5266" s="151"/>
      <c r="G5266" s="151"/>
      <c r="H5266" s="36"/>
    </row>
    <row r="5267" spans="2:8" x14ac:dyDescent="0.3">
      <c r="B5267" s="155"/>
      <c r="C5267" s="151"/>
      <c r="D5267" s="151"/>
      <c r="E5267" s="152"/>
      <c r="F5267" s="151"/>
      <c r="G5267" s="151"/>
      <c r="H5267" s="36"/>
    </row>
    <row r="5268" spans="2:8" x14ac:dyDescent="0.3">
      <c r="B5268" s="155"/>
      <c r="C5268" s="151"/>
      <c r="D5268" s="151"/>
      <c r="E5268" s="152"/>
      <c r="F5268" s="151"/>
      <c r="G5268" s="151"/>
      <c r="H5268" s="36"/>
    </row>
    <row r="5269" spans="2:8" x14ac:dyDescent="0.3">
      <c r="B5269" s="155"/>
      <c r="C5269" s="151"/>
      <c r="D5269" s="151"/>
      <c r="E5269" s="152"/>
      <c r="F5269" s="151"/>
      <c r="G5269" s="151"/>
      <c r="H5269" s="36"/>
    </row>
    <row r="5270" spans="2:8" x14ac:dyDescent="0.3">
      <c r="B5270" s="155"/>
      <c r="C5270" s="151"/>
      <c r="D5270" s="151"/>
      <c r="E5270" s="152"/>
      <c r="F5270" s="151"/>
      <c r="G5270" s="151"/>
      <c r="H5270" s="36"/>
    </row>
    <row r="5271" spans="2:8" x14ac:dyDescent="0.3">
      <c r="B5271" s="155"/>
      <c r="C5271" s="151"/>
      <c r="D5271" s="151"/>
      <c r="E5271" s="152"/>
      <c r="F5271" s="151"/>
      <c r="G5271" s="151"/>
      <c r="H5271" s="36"/>
    </row>
    <row r="5272" spans="2:8" x14ac:dyDescent="0.3">
      <c r="B5272" s="155"/>
      <c r="C5272" s="151"/>
      <c r="D5272" s="151"/>
      <c r="E5272" s="152"/>
      <c r="F5272" s="151"/>
      <c r="G5272" s="151"/>
      <c r="H5272" s="36"/>
    </row>
    <row r="5273" spans="2:8" x14ac:dyDescent="0.3">
      <c r="B5273" s="155"/>
      <c r="C5273" s="151"/>
      <c r="D5273" s="151"/>
      <c r="E5273" s="152"/>
      <c r="F5273" s="151"/>
      <c r="G5273" s="151"/>
      <c r="H5273" s="36"/>
    </row>
    <row r="5274" spans="2:8" x14ac:dyDescent="0.3">
      <c r="B5274" s="155"/>
      <c r="C5274" s="151"/>
      <c r="D5274" s="151"/>
      <c r="E5274" s="152"/>
      <c r="F5274" s="151"/>
      <c r="G5274" s="151"/>
      <c r="H5274" s="36"/>
    </row>
    <row r="5275" spans="2:8" x14ac:dyDescent="0.3">
      <c r="B5275" s="155"/>
      <c r="C5275" s="151"/>
      <c r="D5275" s="151"/>
      <c r="E5275" s="152"/>
      <c r="F5275" s="151"/>
      <c r="G5275" s="151"/>
      <c r="H5275" s="36"/>
    </row>
    <row r="5276" spans="2:8" x14ac:dyDescent="0.3">
      <c r="B5276" s="155"/>
      <c r="C5276" s="151"/>
      <c r="D5276" s="151"/>
      <c r="E5276" s="152"/>
      <c r="F5276" s="151"/>
      <c r="G5276" s="151"/>
      <c r="H5276" s="36"/>
    </row>
    <row r="5277" spans="2:8" x14ac:dyDescent="0.3">
      <c r="B5277" s="155"/>
      <c r="C5277" s="151"/>
      <c r="D5277" s="151"/>
      <c r="E5277" s="152"/>
      <c r="F5277" s="151"/>
      <c r="G5277" s="151"/>
      <c r="H5277" s="36"/>
    </row>
    <row r="5278" spans="2:8" x14ac:dyDescent="0.3">
      <c r="B5278" s="155"/>
      <c r="C5278" s="151"/>
      <c r="D5278" s="151"/>
      <c r="E5278" s="152"/>
      <c r="F5278" s="151"/>
      <c r="G5278" s="151"/>
      <c r="H5278" s="36"/>
    </row>
    <row r="5279" spans="2:8" x14ac:dyDescent="0.3">
      <c r="B5279" s="155"/>
      <c r="C5279" s="151"/>
      <c r="D5279" s="151"/>
      <c r="E5279" s="152"/>
      <c r="F5279" s="151"/>
      <c r="G5279" s="151"/>
      <c r="H5279" s="36"/>
    </row>
    <row r="5280" spans="2:8" x14ac:dyDescent="0.3">
      <c r="B5280" s="155"/>
      <c r="C5280" s="151"/>
      <c r="D5280" s="151"/>
      <c r="E5280" s="152"/>
      <c r="F5280" s="151"/>
      <c r="G5280" s="151"/>
      <c r="H5280" s="36"/>
    </row>
    <row r="5281" spans="2:8" x14ac:dyDescent="0.3">
      <c r="B5281" s="155"/>
      <c r="C5281" s="151"/>
      <c r="D5281" s="151"/>
      <c r="E5281" s="152"/>
      <c r="F5281" s="151"/>
      <c r="G5281" s="151"/>
      <c r="H5281" s="36"/>
    </row>
    <row r="5282" spans="2:8" x14ac:dyDescent="0.3">
      <c r="B5282" s="155"/>
      <c r="C5282" s="151"/>
      <c r="D5282" s="151"/>
      <c r="E5282" s="152"/>
      <c r="F5282" s="151"/>
      <c r="G5282" s="151"/>
      <c r="H5282" s="36"/>
    </row>
    <row r="5283" spans="2:8" x14ac:dyDescent="0.3">
      <c r="B5283" s="155"/>
      <c r="C5283" s="151"/>
      <c r="D5283" s="151"/>
      <c r="E5283" s="152"/>
      <c r="F5283" s="151"/>
      <c r="G5283" s="151"/>
      <c r="H5283" s="36"/>
    </row>
    <row r="5284" spans="2:8" x14ac:dyDescent="0.3">
      <c r="B5284" s="155"/>
      <c r="C5284" s="151"/>
      <c r="D5284" s="151"/>
      <c r="E5284" s="152"/>
      <c r="F5284" s="151"/>
      <c r="G5284" s="151"/>
      <c r="H5284" s="36"/>
    </row>
    <row r="5285" spans="2:8" x14ac:dyDescent="0.3">
      <c r="B5285" s="155"/>
      <c r="C5285" s="151"/>
      <c r="D5285" s="151"/>
      <c r="E5285" s="152"/>
      <c r="F5285" s="151"/>
      <c r="G5285" s="151"/>
      <c r="H5285" s="36"/>
    </row>
    <row r="5286" spans="2:8" x14ac:dyDescent="0.3">
      <c r="B5286" s="155"/>
      <c r="C5286" s="151"/>
      <c r="D5286" s="151"/>
      <c r="E5286" s="152"/>
      <c r="F5286" s="151"/>
      <c r="G5286" s="151"/>
      <c r="H5286" s="36"/>
    </row>
    <row r="5287" spans="2:8" x14ac:dyDescent="0.3">
      <c r="B5287" s="155"/>
      <c r="C5287" s="151"/>
      <c r="D5287" s="151"/>
      <c r="E5287" s="152"/>
      <c r="F5287" s="151"/>
      <c r="G5287" s="151"/>
      <c r="H5287" s="36"/>
    </row>
    <row r="5288" spans="2:8" x14ac:dyDescent="0.3">
      <c r="B5288" s="155"/>
      <c r="C5288" s="151"/>
      <c r="D5288" s="151"/>
      <c r="E5288" s="152"/>
      <c r="F5288" s="151"/>
      <c r="G5288" s="151"/>
      <c r="H5288" s="36"/>
    </row>
    <row r="5289" spans="2:8" x14ac:dyDescent="0.3">
      <c r="B5289" s="155"/>
      <c r="C5289" s="151"/>
      <c r="D5289" s="151"/>
      <c r="E5289" s="152"/>
      <c r="F5289" s="151"/>
      <c r="G5289" s="151"/>
      <c r="H5289" s="36"/>
    </row>
    <row r="5290" spans="2:8" x14ac:dyDescent="0.3">
      <c r="B5290" s="155"/>
      <c r="C5290" s="151"/>
      <c r="D5290" s="151"/>
      <c r="E5290" s="152"/>
      <c r="F5290" s="151"/>
      <c r="G5290" s="151"/>
      <c r="H5290" s="36"/>
    </row>
    <row r="5291" spans="2:8" x14ac:dyDescent="0.3">
      <c r="B5291" s="155"/>
      <c r="C5291" s="151"/>
      <c r="D5291" s="151"/>
      <c r="E5291" s="152"/>
      <c r="F5291" s="151"/>
      <c r="G5291" s="151"/>
      <c r="H5291" s="36"/>
    </row>
    <row r="5292" spans="2:8" x14ac:dyDescent="0.3">
      <c r="B5292" s="155"/>
      <c r="C5292" s="151"/>
      <c r="D5292" s="151"/>
      <c r="E5292" s="152"/>
      <c r="F5292" s="151"/>
      <c r="G5292" s="151"/>
      <c r="H5292" s="36"/>
    </row>
  </sheetData>
  <mergeCells count="14">
    <mergeCell ref="H4:J4"/>
    <mergeCell ref="B5:G5"/>
    <mergeCell ref="B6:G6"/>
    <mergeCell ref="B7:G7"/>
    <mergeCell ref="B13:J13"/>
    <mergeCell ref="B14:J14"/>
    <mergeCell ref="H6:J6"/>
    <mergeCell ref="H9:J9"/>
    <mergeCell ref="F17:F18"/>
    <mergeCell ref="I17:J17"/>
    <mergeCell ref="B17:B18"/>
    <mergeCell ref="C17:C18"/>
    <mergeCell ref="D17:D18"/>
    <mergeCell ref="E17:E18"/>
  </mergeCells>
  <phoneticPr fontId="0" type="noConversion"/>
  <pageMargins left="0.98425196850393704" right="0.59055118110236227" top="0.78740157480314965" bottom="0.78740157480314965" header="0.39370078740157483" footer="0.39370078740157483"/>
  <pageSetup paperSize="9" scale="65" firstPageNumber="59" fitToHeight="0" orientation="portrait" useFirstPageNumber="1" r:id="rId1"/>
  <headerFooter alignWithMargins="0">
    <oddHeader>&amp;C&amp;"Times New Roman,обычный"&amp;14&amp;P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Разд.</vt:lpstr>
      <vt:lpstr>программы</vt:lpstr>
      <vt:lpstr>деффицит</vt:lpstr>
      <vt:lpstr>ГРБС</vt:lpstr>
      <vt:lpstr>деффицит!Заголовки_для_печати</vt:lpstr>
      <vt:lpstr>программы!Заголовки_для_печати</vt:lpstr>
      <vt:lpstr>Разд.!Заголовки_для_печати</vt:lpstr>
      <vt:lpstr>ГРБС!Область_печати</vt:lpstr>
      <vt:lpstr>деффицит!Область_печати</vt:lpstr>
      <vt:lpstr>программы!Область_печати</vt:lpstr>
      <vt:lpstr>Разд.!Область_печати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 Windows</cp:lastModifiedBy>
  <cp:lastPrinted>2025-05-27T07:44:08Z</cp:lastPrinted>
  <dcterms:created xsi:type="dcterms:W3CDTF">1996-10-08T23:32:33Z</dcterms:created>
  <dcterms:modified xsi:type="dcterms:W3CDTF">2025-05-27T07:48:15Z</dcterms:modified>
</cp:coreProperties>
</file>